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<sst xmlns="http://schemas.openxmlformats.org/spreadsheetml/2006/main" count="456" uniqueCount="381">
  <si>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</si>
  <si>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042  1 16 01143 01 0000 140</t>
  </si>
  <si>
    <t>000  1 16 01140 01 0000 140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</si>
  <si>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</si>
  <si>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</si>
  <si>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000  1 16 01190 01 0000 140</t>
  </si>
  <si>
    <t>042  1 16 01193 01 0000 140</t>
  </si>
  <si>
    <t>042  1 16 01203 01 0000 140</t>
  </si>
  <si>
    <t>000  1 16 01200 01 0000 140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</si>
  <si>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</si>
  <si>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Прочие субсидии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</si>
  <si>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</si>
  <si>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</si>
  <si>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от 12.12.2022 № 107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</si>
  <si>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</si>
  <si>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 году</t>
  </si>
  <si>
    <t>042  1 16 01133 01 0000 140</t>
  </si>
  <si>
    <t>042  1 16 01113 01 0000 140</t>
  </si>
  <si>
    <t>000  1 16 01110 01 0000 140</t>
  </si>
  <si>
    <t>042  1 16 01063 01 0000 140</t>
  </si>
  <si>
    <t>042 1 16 01053 01 0000 140</t>
  </si>
  <si>
    <t>042  1 16 01073 01 0000 140</t>
  </si>
  <si>
    <t>042  1 16 01083 01 0000 140</t>
  </si>
  <si>
    <t>188  1 16 10123 01 0000 140</t>
  </si>
  <si>
    <t>000  1 16 10123 01 0000 140</t>
  </si>
  <si>
    <t>000  1 16 101000 01 0000 140</t>
  </si>
  <si>
    <t>330 1 14 06013 13 0000 430</t>
  </si>
  <si>
    <t>330 1 11 05013 13 0000 120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</si>
  <si>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Мортковского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</si>
  <si>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 (Арендная плата за земельные участки, поступающая от Сеготского сельского поселения)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</si>
  <si>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 «Многофункциональный центр предоставления государственных и муниципальных услуг в Пучежском муниципальном районе»)</t>
  </si>
  <si>
    <t>Прочие доходы от оказания платных услуг (работ) получателями средств бюджетов муниципальных районов. (Доходы от оказания платных услуг, предоставляемых МУДО «Детско-юношеский центр г. Пучеж»)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</si>
  <si>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МУК Межпоселенческая централизованная библиотечная система Пучежского муниципального района)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</si>
  <si>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 МУК Краеведческий музей Пучежского муниципального района)</t>
  </si>
  <si>
    <t>Прочие доходы от компенсации затрат бюджетов муниципальных районов. (Прочие доходы от компенсации затрат бюджетов, поступающие  МУ «Управление административно-хозяйственного обеспечения»)</t>
  </si>
  <si>
    <t>Прочие доходы от компенсации затрат бюджетов муниципальных районов (Прочие доходы от компенсации затрат бюджетов, поступающие  от МУДО «Пучежская детская школа искусств»)</t>
  </si>
  <si>
    <t>ДОТАЦИИ БЮДЖЕТАМ БЮДЖЕТНОЙ СИСТЕМЫ РОСССИЙСКОЙ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</si>
  <si>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</si>
  <si>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</si>
  <si>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</si>
  <si>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Приложение № 2</t>
  </si>
  <si>
    <t>к Решению Совета Пучежского</t>
  </si>
  <si>
    <t>муниципального района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</si>
  <si>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</si>
  <si>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Затеихинского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</si>
  <si>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Илья-Высоковского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</si>
  <si>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Мортковского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</si>
  <si>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Сеготского сельского поселения)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</si>
  <si>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обучающихся образовательных организаций))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</si>
  <si>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питания обучающихся МОУ Пучежская гимназия))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</si>
  <si>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</si>
  <si>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</si>
  <si>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</si>
  <si>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</si>
  <si>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</si>
  <si>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330 1 13 02065 05 0000 130</t>
  </si>
  <si>
    <t>ПЛАТЕЖИ ПРИ ПОЛЬЗОВАНИИ ПРИРОДНЫМИ РЕСУРСАМИ</t>
  </si>
  <si>
    <t>ВСЕГО:</t>
  </si>
  <si>
    <t xml:space="preserve">    092 2 02 10000 00 0000 150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</si>
  <si>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</si>
  <si>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</si>
  <si>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</si>
  <si>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</si>
  <si>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</si>
  <si>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</si>
  <si>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</si>
  <si>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</si>
  <si>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</si>
  <si>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</si>
  <si>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</si>
  <si>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</si>
  <si>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</si>
  <si>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</si>
  <si>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</si>
  <si>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</si>
  <si>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</si>
  <si>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</si>
  <si>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</si>
  <si>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</si>
  <si>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</si>
  <si>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</si>
  <si>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</si>
  <si>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</si>
  <si>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</si>
  <si>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</si>
  <si>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</si>
  <si>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330 1 13 02995 05 0025 130</t>
  </si>
  <si>
    <t>073 1 13 02995 05 0005 130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</si>
  <si>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</si>
  <si>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</si>
  <si>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</si>
  <si>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</si>
  <si>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</si>
  <si>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</si>
  <si>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</si>
  <si>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</si>
  <si>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</si>
  <si>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000 1 03 02231 01 0000 110</t>
  </si>
  <si>
    <t>000 1 03 02251 01 0000 110</t>
  </si>
  <si>
    <t>000 1 03 02261 01 0000 110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</si>
  <si>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</si>
  <si>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</si>
  <si>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</si>
  <si>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</si>
  <si>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</si>
  <si>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</si>
  <si>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330 1 11 05035 05 0000 120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</si>
  <si>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</si>
  <si>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000 1 03 02241 01 0000 110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</si>
  <si>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</si>
  <si>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</si>
  <si>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092 202 45303 05 0000 150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</si>
  <si>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</si>
  <si>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000 202 45303 00 0000 150</t>
  </si>
  <si>
    <t>092 2 02 15002 05 0000 150</t>
  </si>
  <si>
    <t>330 1 13 01995 05 0041 130</t>
  </si>
  <si>
    <t>073 1 13 02995 05 0020 130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</si>
  <si>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</si>
  <si>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</si>
  <si>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</si>
  <si>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</t>
  </si>
  <si>
    <t>000 1 11 05013 13 0000 120</t>
  </si>
  <si>
    <t>000 1 11 05025 05 0000 120</t>
  </si>
  <si>
    <t>000 1 11 05035 05 0000 120</t>
  </si>
  <si>
    <t>000 1 11 05075 05 0000 120</t>
  </si>
  <si>
    <t>000 1 11 09045 05 0000 120</t>
  </si>
  <si>
    <t>000 1 08 03010 01 0000 110</t>
  </si>
  <si>
    <t>000 1 01 02010 01 0000 110</t>
  </si>
  <si>
    <t>000 1 01 02020 01 0000 110</t>
  </si>
  <si>
    <t>000 1 01 02030 01 0000 110</t>
  </si>
  <si>
    <t>000 1 01 02040 01 0000 110</t>
  </si>
  <si>
    <t>000 1 05 02010 02 0000 110</t>
  </si>
  <si>
    <t>000 1 05 03010 01 0000 110</t>
  </si>
  <si>
    <t>000 1 05 04020 02 0000 110</t>
  </si>
  <si>
    <t>000 1 12 01010 01 0000 120</t>
  </si>
  <si>
    <t>000 1 12 01030 01 0000 120</t>
  </si>
  <si>
    <t>000 1 13 01995 05 0000 130</t>
  </si>
  <si>
    <t>000 1 13 02065 05 0000 130</t>
  </si>
  <si>
    <t>000 1 13 02995 05 0000 130</t>
  </si>
  <si>
    <t>000 1 14 06013 05 0000 430</t>
  </si>
  <si>
    <t>000 1 14 06013 13 0000 430</t>
  </si>
  <si>
    <t>000 2 02 15001 05 0000 150</t>
  </si>
  <si>
    <t>Дотации на выравнивание бюджетной обеспеченности</t>
  </si>
  <si>
    <t>000 2 02 15002 05 0000 150</t>
  </si>
  <si>
    <t>000 2 02 15002 00 0000 150</t>
  </si>
  <si>
    <t>Дотации бюджетам на поддержку мер по обеспечению сбалансированности бюджетов</t>
  </si>
  <si>
    <t>000 2 02 29999 05 0000 150</t>
  </si>
  <si>
    <t>000 2 02 30024 05 0000 150</t>
  </si>
  <si>
    <t>000 2 02 35082 05 0000 150</t>
  </si>
  <si>
    <t>000 2 02 35120 05 0000 150</t>
  </si>
  <si>
    <t>000 2 02 39999 05 0000150</t>
  </si>
  <si>
    <t>000 2 02 40014 05 0000 150</t>
  </si>
  <si>
    <t>000 202 45303 05 0000 150</t>
  </si>
  <si>
    <t>Прочие доходы от компенсации затрат бюджетов муниципальных районов. (Доходы от компенсации затрат подведомственных казенных учреждений).</t>
  </si>
  <si>
    <t>Прочие доходы от оказания платных услуг (работ) получателями средств бюджетов муниципальных районов.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</si>
  <si>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</si>
  <si>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</si>
  <si>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000 1 16 01050 01 0000 140</t>
  </si>
  <si>
    <t>023 1 16 01053 01 0000 140</t>
  </si>
  <si>
    <t>000 1 16 01053 01 0000 140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</si>
  <si>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</si>
  <si>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</si>
  <si>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</si>
  <si>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000 1 05 01010 01 0000 110</t>
  </si>
  <si>
    <t>000 1 0501011 01 0000 110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</si>
  <si>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</si>
  <si>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</si>
  <si>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182 1 0501011 01 0000 110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</si>
  <si>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</si>
  <si>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</si>
  <si>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000 1 05 01021 01 0000 110</t>
  </si>
  <si>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</si>
  <si>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</si>
  <si>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</si>
  <si>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</si>
  <si>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</si>
  <si>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</si>
  <si>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</si>
  <si>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</si>
  <si>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</si>
  <si>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</si>
  <si>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</si>
  <si>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</si>
  <si>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</si>
  <si>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</si>
  <si>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</si>
  <si>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</si>
  <si>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</si>
  <si>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</si>
  <si>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</si>
  <si>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</si>
  <si>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</si>
  <si>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</si>
  <si>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</si>
  <si>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</si>
  <si>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</si>
  <si>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</si>
  <si>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</si>
  <si>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</si>
  <si>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</si>
  <si>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</si>
  <si>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</si>
  <si>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</si>
  <si>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</si>
  <si>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</si>
  <si>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</si>
  <si>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</si>
  <si>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</si>
  <si>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000 1 14 00000 00 0000 000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</si>
  <si>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</si>
  <si>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</si>
  <si>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</si>
  <si>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</si>
  <si>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</si>
  <si>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</si>
  <si>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</si>
  <si>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</si>
  <si>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</si>
  <si>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</si>
  <si>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</si>
  <si>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ДОХОДЫ ОТ ОКАЗАНИЯ ПЛАТНЫХ УСЛУГ (РАБОТ)                                                              И КОМПЕНСАЦИИ ЗАТРАТ ГОСУДАРСТВА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</si>
  <si>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</si>
  <si>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</si>
  <si>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</si>
  <si>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</si>
  <si>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</si>
  <si>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</si>
  <si>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</si>
  <si>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</si>
  <si>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</si>
  <si>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</si>
  <si>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</si>
  <si>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</si>
  <si>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</si>
  <si>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048 1 12 01041 01 0000 120</t>
  </si>
  <si>
    <t xml:space="preserve">Плата за размещение отходов производства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</si>
  <si>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Затеихинского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</si>
  <si>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Илья-Высоковского сельского поселения)</t>
  </si>
  <si>
    <t>000 1 16 01070 01 0000 140</t>
  </si>
  <si>
    <t>000  2 02 30024 00 0000 150</t>
  </si>
  <si>
    <t>000  2 02 35082 00 0000 150</t>
  </si>
  <si>
    <t>000  2 02 35120 00 0000 150</t>
  </si>
  <si>
    <t>000  2 02 39999 00 0000 150</t>
  </si>
  <si>
    <t>000  1 11 05010 00 0000 120</t>
  </si>
  <si>
    <t>000  1 12 00000 00 0000 000</t>
  </si>
  <si>
    <t>000  1 16 01073 01 0000 140</t>
  </si>
  <si>
    <t>023  1 16 01073 01 0000 140</t>
  </si>
  <si>
    <t>023  1 16 01203 01 0000 140</t>
  </si>
  <si>
    <t>000 1 03 02230 01 0000 110</t>
  </si>
  <si>
    <t>000 1 03 02250 01 0000 110</t>
  </si>
  <si>
    <t>000 1 03 02240 01 0000 110</t>
  </si>
  <si>
    <t>000 1 03 02260 01 0000 110</t>
  </si>
  <si>
    <t>000 2 02 15001 00 0000 150</t>
  </si>
  <si>
    <t>Акцизы по подакцизным товарам (продукции), производимым на территории Российской Федерации</t>
  </si>
  <si>
    <t>000 103 02000 01 0000 110</t>
  </si>
  <si>
    <t xml:space="preserve">  000 1 05 02000 02 0000 110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</si>
  <si>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</si>
  <si>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</si>
  <si>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</si>
  <si>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</si>
  <si>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</si>
  <si>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</si>
  <si>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</si>
  <si>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</si>
  <si>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</si>
  <si>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</si>
  <si>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</si>
  <si>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</si>
  <si>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</si>
  <si>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</si>
  <si>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</si>
  <si>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Плата за негативное воздействие на окружающую среду</t>
  </si>
  <si>
    <t>000 1 12 01000 01 0000 120</t>
  </si>
  <si>
    <t>Доходы от оказания платных услуг (работ)</t>
  </si>
  <si>
    <t xml:space="preserve">   000 1 13 01000 00 0000 130</t>
  </si>
  <si>
    <t>Прочие доходы от оказания платных услуг (работ)</t>
  </si>
  <si>
    <t xml:space="preserve">   000 1 13 01990 00 0000 130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</si>
  <si>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</si>
  <si>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</si>
  <si>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</si>
  <si>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Прочие доходы от компенсации затрат государства</t>
  </si>
  <si>
    <t>000 1 13 02990 00 0000 130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</si>
  <si>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</si>
  <si>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</si>
  <si>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</si>
  <si>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</si>
  <si>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Административные штрафы, установленные Кодексом Российской Федерации об административных правонарушениях</t>
  </si>
  <si>
    <t xml:space="preserve">   000 1 16 01000 01 0000 140</t>
  </si>
  <si>
    <t xml:space="preserve">   000 1 13 02000 00 0000 130</t>
  </si>
  <si>
    <t>Прочие доходы от компенсации затрат бюджетов муниципальных районов. (Доходы от компенсации затрат бюджетов, поступающие от МУДО «Центр детского творчества г. Пучеж»)</t>
  </si>
  <si>
    <t>Прочие доходы от компенсации затрат бюджетов муниципальных районов. (Доходы от компенсации затрат бюджетов, поступающие  от МОУ «Лицей г. Пучеж» (организация ухода и присмотра за детьми)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</si>
  <si>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</si>
  <si>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</si>
  <si>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</si>
  <si>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</si>
  <si>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</si>
  <si>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000  2 02 25304 05 0000 150</t>
  </si>
  <si>
    <t>092  2 02 25304 05 0000 150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</si>
  <si>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</si>
  <si>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</si>
  <si>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</si>
  <si>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000  2 02 25169 05 0000 150</t>
  </si>
  <si>
    <t>092  2 02 25169 05 0000 150</t>
  </si>
  <si>
    <t>000  2 02 25097 05 0000 150</t>
  </si>
  <si>
    <t>092  2 02 25097 05 0000 150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</si>
  <si>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2023 и на плановый период 2024 и 2025 годов</t>
  </si>
  <si>
    <t>000 202 25519 00 0000 150</t>
  </si>
  <si>
    <t>Субсидии бюджетам на поддержку отрасли культуры</t>
  </si>
  <si>
    <t>000 202 25519 05 0000 150</t>
  </si>
  <si>
    <t>Субсидии бюджетам муниципальных районов на поддержку отрасли культуры</t>
  </si>
  <si>
    <t>092 202 25519 05 0000 150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</si>
  <si>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</si>
  <si>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</si>
  <si>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</si>
  <si>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</si>
  <si>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</si>
  <si>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</si>
  <si>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</si>
  <si>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</si>
  <si>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000 1 16 01080 01 0000 140</t>
  </si>
  <si>
    <t>000  1 16 01083 01 0000 140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</si>
  <si>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</si>
  <si>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</si>
  <si>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000  1 16 01113 01 0000 140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</si>
  <si>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</si>
  <si>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</si>
  <si>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000  1 16 0130 01 0000 140</t>
  </si>
  <si>
    <t>000  1 16 01130 01 0000 140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</si>
  <si>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</si>
  <si>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Утверждено решением о бюджете</t>
  </si>
  <si>
    <t>Изменения                          "+" "-"</t>
  </si>
  <si>
    <t>092 202 29999 05 0000 150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</si>
  <si>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</si>
  <si>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</si>
  <si>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000 202 25098 05 0000 150</t>
  </si>
  <si>
    <t>092 202 25098 05 0000 150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</si>
  <si>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</si>
  <si>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</si>
  <si>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000  2 02 20241 00 0000 150</t>
  </si>
  <si>
    <t>Субсидии бюджетам на подготовку проектов межевания земельных участков и на проведение кадастровых работ</t>
  </si>
  <si>
    <t>000 202 25599 00 0000 150</t>
  </si>
  <si>
    <t>Субсидии бюджетам муниципальных районов на подготовку проектов межевания земельных участков и на проведение кадастровых работ</t>
  </si>
  <si>
    <t>000 202 25599 05 0000 150</t>
  </si>
  <si>
    <t>092 202 25599 05 0000 150</t>
  </si>
  <si>
    <t>000 219 00000 05 0000 150</t>
  </si>
  <si>
    <t>Возврат прочих остатков субсидий, субвенций и иных межбюджетных трансфертов, имеющих целевое назначение, прошлых лет</t>
  </si>
  <si>
    <t>000 219 60010 05 0000 150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</si>
  <si>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</si>
  <si>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092 219 60010 05 0000 150</t>
  </si>
  <si>
    <t>182 1 03 02231 01 0000 110</t>
  </si>
  <si>
    <t>182 1 03 02241 01 0000 110</t>
  </si>
  <si>
    <t>182 1 03 02251 01 0000 110</t>
  </si>
  <si>
    <t>182 1 03 02261 01 0000 110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</si>
  <si>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</si>
  <si>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</si>
  <si>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092 2 02 25497 05 0000 150</t>
  </si>
  <si>
    <t>000 2 02 25497 05 0000 150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</si>
  <si>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</si>
  <si>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</si>
  <si>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>000 2 02 45179 05 0000 150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</si>
  <si>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</si>
  <si>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</si>
  <si>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092 202 45179 05 0000 150</t>
  </si>
  <si>
    <t>000 2 02 49999 00 0000 150</t>
  </si>
  <si>
    <t>000 2 02 49999 05 0000 150</t>
  </si>
  <si>
    <t>092 2 02 49999 05 0000 150</t>
  </si>
  <si>
    <t>000  2 02 20041 05 0000 150</t>
  </si>
  <si>
    <t>092  2 02 20041 05 0000 150</t>
  </si>
  <si>
    <t>330 2 02 49999 05 0000 150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</si>
  <si>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 взаимодействию с детскими ощественными объединениями в общеобразовательных организациях</t>
  </si>
  <si>
    <t>Субсидии бюджетам на реализацию мероприятий по обеспечению жильем молодых семей</t>
  </si>
  <si>
    <t>182 1 01 0213001 0000 110</t>
  </si>
  <si>
    <t>Налог на доходы физических лиц в отношении доходов от долевого участия в организации, полученных в виде дивидендов (в части сумм налога, не превышающей 650 000 рублей)</t>
  </si>
  <si>
    <t>182 1 01 0214001 0000 110</t>
  </si>
  <si>
    <t>Налог на доходы физических лиц в отношении доходов от долевого участия в организации, полученных в виде дивидендов (в части сумм налога, превышающей 650 000 рублей)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</si>
  <si>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650 000 рублей)</t>
  </si>
  <si>
    <t>Безвозмездные поступления от государственных (муниципальных) организаций в бюджеты муниципальных районов</t>
  </si>
  <si>
    <t>Поступления от денежных пожертвований, предоставляемых государственными (муниципальными) организациями получателям средств бюджетов муниципальных районов</t>
  </si>
  <si>
    <t>000 2 03 05000 05 0000 150</t>
  </si>
  <si>
    <t>000 2 03 00000 05 0000 150</t>
  </si>
  <si>
    <r>
      <rPr>
        <b/>
        <sz val="11"/>
        <color indexed="10"/>
        <rFont val="Times New Roman"/>
        <family val="1"/>
      </rPr>
      <t>330</t>
    </r>
    <r>
      <rPr>
        <b/>
        <sz val="11"/>
        <color indexed="63"/>
        <rFont val="Times New Roman"/>
        <family val="1"/>
      </rPr>
      <t xml:space="preserve"> 2 03 05000 05 0000 150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</si>
</sst>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5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1"/>
      <color indexed="63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22272F"/>
      <name val="Times New Roman"/>
      <family val="1"/>
    </font>
    <font>
      <sz val="12"/>
      <color rgb="FF22272F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22272F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71" fontId="4" fillId="0" borderId="10" xfId="60" applyFont="1" applyBorder="1" applyAlignment="1">
      <alignment horizontal="center" vertical="center"/>
    </xf>
    <xf numFmtId="171" fontId="4" fillId="33" borderId="10" xfId="60" applyFont="1" applyFill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 wrapText="1"/>
    </xf>
    <xf numFmtId="171" fontId="7" fillId="0" borderId="10" xfId="60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171" fontId="4" fillId="33" borderId="11" xfId="60" applyFont="1" applyFill="1" applyBorder="1" applyAlignment="1">
      <alignment horizontal="center" vertical="center" wrapText="1"/>
    </xf>
    <xf numFmtId="171" fontId="4" fillId="0" borderId="10" xfId="60" applyFont="1" applyFill="1" applyBorder="1" applyAlignment="1">
      <alignment horizontal="center" vertical="center"/>
    </xf>
    <xf numFmtId="171" fontId="7" fillId="0" borderId="11" xfId="60" applyFont="1" applyBorder="1" applyAlignment="1">
      <alignment horizontal="center" vertical="center"/>
    </xf>
    <xf numFmtId="171" fontId="4" fillId="33" borderId="11" xfId="60" applyFont="1" applyFill="1" applyBorder="1" applyAlignment="1">
      <alignment horizontal="center" vertical="center"/>
    </xf>
    <xf numFmtId="171" fontId="7" fillId="0" borderId="10" xfId="60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left" vertical="top" wrapText="1"/>
    </xf>
    <xf numFmtId="171" fontId="4" fillId="0" borderId="11" xfId="60" applyFont="1" applyFill="1" applyBorder="1" applyAlignment="1">
      <alignment horizontal="center" vertical="center"/>
    </xf>
    <xf numFmtId="171" fontId="4" fillId="0" borderId="10" xfId="60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171" fontId="4" fillId="0" borderId="11" xfId="6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1" fontId="7" fillId="0" borderId="11" xfId="60" applyFont="1" applyFill="1" applyBorder="1" applyAlignment="1">
      <alignment horizontal="center" vertical="center"/>
    </xf>
    <xf numFmtId="0" fontId="57" fillId="0" borderId="10" xfId="0" applyFont="1" applyBorder="1" applyAlignment="1">
      <alignment/>
    </xf>
    <xf numFmtId="0" fontId="57" fillId="34" borderId="10" xfId="0" applyFont="1" applyFill="1" applyBorder="1" applyAlignment="1">
      <alignment/>
    </xf>
    <xf numFmtId="171" fontId="4" fillId="34" borderId="10" xfId="6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justify" vertical="center"/>
    </xf>
    <xf numFmtId="0" fontId="4" fillId="0" borderId="11" xfId="0" applyNumberFormat="1" applyFont="1" applyFill="1" applyBorder="1" applyAlignment="1">
      <alignment horizontal="justify" vertical="center" wrapText="1"/>
    </xf>
    <xf numFmtId="0" fontId="4" fillId="0" borderId="10" xfId="0" applyNumberFormat="1" applyFont="1" applyFill="1" applyBorder="1" applyAlignment="1">
      <alignment horizontal="justify" vertical="center" wrapText="1"/>
    </xf>
    <xf numFmtId="0" fontId="7" fillId="35" borderId="10" xfId="0" applyNumberFormat="1" applyFont="1" applyFill="1" applyBorder="1" applyAlignment="1">
      <alignment horizontal="justify" vertical="center" wrapText="1"/>
    </xf>
    <xf numFmtId="0" fontId="7" fillId="0" borderId="10" xfId="0" applyNumberFormat="1" applyFont="1" applyBorder="1" applyAlignment="1">
      <alignment horizontal="justify" vertical="center" wrapText="1"/>
    </xf>
    <xf numFmtId="0" fontId="7" fillId="35" borderId="11" xfId="0" applyFont="1" applyFill="1" applyBorder="1" applyAlignment="1">
      <alignment horizontal="justify" vertical="center" wrapText="1"/>
    </xf>
    <xf numFmtId="0" fontId="7" fillId="35" borderId="1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7" fillId="0" borderId="10" xfId="42" applyFont="1" applyFill="1" applyBorder="1" applyAlignment="1" applyProtection="1">
      <alignment horizontal="justify" vertical="center"/>
      <protection/>
    </xf>
    <xf numFmtId="0" fontId="4" fillId="35" borderId="10" xfId="0" applyNumberFormat="1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/>
    </xf>
    <xf numFmtId="0" fontId="7" fillId="36" borderId="10" xfId="0" applyFont="1" applyFill="1" applyBorder="1" applyAlignment="1">
      <alignment horizontal="justify" vertical="center" wrapText="1"/>
    </xf>
    <xf numFmtId="0" fontId="4" fillId="34" borderId="10" xfId="0" applyFont="1" applyFill="1" applyBorder="1" applyAlignment="1">
      <alignment horizontal="justify" vertical="center" wrapText="1"/>
    </xf>
    <xf numFmtId="49" fontId="7" fillId="0" borderId="0" xfId="0" applyNumberFormat="1" applyFont="1" applyAlignment="1">
      <alignment horizontal="right" vertical="top" wrapText="1"/>
    </xf>
    <xf numFmtId="171" fontId="7" fillId="0" borderId="10" xfId="6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12125267/entry/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3"/>
  <sheetViews>
    <sheetView tabSelected="1" zoomScale="78" zoomScaleNormal="78" zoomScaleSheetLayoutView="77" zoomScalePageLayoutView="0" workbookViewId="0" topLeftCell="A168">
      <selection activeCell="E203" sqref="E203"/>
    </sheetView>
  </sheetViews>
  <sheetFormatPr defaultColWidth="9.00390625" defaultRowHeight="12.75"/>
  <cols>
    <col min="1" max="1" width="29.375" style="24" customWidth="1"/>
    <col min="2" max="2" width="89.625" style="58" customWidth="1"/>
    <col min="3" max="3" width="23.625" style="3" hidden="1" customWidth="1"/>
    <col min="4" max="4" width="24.00390625" style="3" hidden="1" customWidth="1"/>
    <col min="5" max="5" width="24.125" style="3" customWidth="1"/>
    <col min="6" max="6" width="25.75390625" style="3" hidden="1" customWidth="1"/>
    <col min="7" max="7" width="23.00390625" style="3" hidden="1" customWidth="1"/>
    <col min="8" max="8" width="25.375" style="3" customWidth="1"/>
    <col min="9" max="9" width="25.00390625" style="3" hidden="1" customWidth="1"/>
    <col min="10" max="10" width="21.125" style="3" hidden="1" customWidth="1"/>
    <col min="11" max="11" width="24.625" style="1" customWidth="1"/>
    <col min="12" max="16384" width="9.125" style="1" customWidth="1"/>
  </cols>
  <sheetData>
    <row r="1" spans="3:10" ht="15" customHeight="1" hidden="1">
      <c r="C1" s="4"/>
      <c r="D1" s="4"/>
      <c r="E1" s="4"/>
      <c r="F1" s="4"/>
      <c r="G1" s="4"/>
      <c r="H1" s="4"/>
      <c r="I1" s="4"/>
      <c r="J1" s="4"/>
    </row>
    <row r="2" spans="3:11" ht="15" customHeight="1">
      <c r="C2" s="4"/>
      <c r="D2" s="4"/>
      <c r="E2" s="4"/>
      <c r="F2" s="84" t="s">
        <v>40</v>
      </c>
      <c r="G2" s="84"/>
      <c r="H2" s="84"/>
      <c r="I2" s="84"/>
      <c r="J2" s="84"/>
      <c r="K2" s="84"/>
    </row>
    <row r="3" spans="3:11" ht="15" customHeight="1">
      <c r="C3" s="4"/>
      <c r="D3" s="4"/>
      <c r="E3" s="4"/>
      <c r="F3" s="84" t="s">
        <v>41</v>
      </c>
      <c r="G3" s="84"/>
      <c r="H3" s="84"/>
      <c r="I3" s="84"/>
      <c r="J3" s="84"/>
      <c r="K3" s="84"/>
    </row>
    <row r="4" spans="3:11" ht="16.5" customHeight="1">
      <c r="C4" s="4"/>
      <c r="D4" s="4"/>
      <c r="E4" s="4"/>
      <c r="F4" s="84" t="s">
        <v>42</v>
      </c>
      <c r="G4" s="84"/>
      <c r="H4" s="84"/>
      <c r="I4" s="84"/>
      <c r="J4" s="84"/>
      <c r="K4" s="84"/>
    </row>
    <row r="5" spans="3:11" ht="18" customHeight="1">
      <c r="C5" s="4"/>
      <c r="D5" s="4"/>
      <c r="E5" s="4"/>
      <c r="F5" s="84" t="s">
        <v>13</v>
      </c>
      <c r="G5" s="84"/>
      <c r="H5" s="84"/>
      <c r="I5" s="84"/>
      <c r="J5" s="84"/>
      <c r="K5" s="84"/>
    </row>
    <row r="6" spans="3:8" ht="15" customHeight="1">
      <c r="C6" s="5"/>
      <c r="D6" s="5"/>
      <c r="E6" s="5"/>
      <c r="F6" s="6"/>
      <c r="G6" s="6"/>
      <c r="H6" s="6"/>
    </row>
    <row r="7" spans="1:11" ht="38.25" customHeight="1">
      <c r="A7" s="86" t="s">
        <v>305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20.25" customHeight="1" hidden="1">
      <c r="A8" s="88" t="s">
        <v>171</v>
      </c>
      <c r="B8" s="90" t="s">
        <v>172</v>
      </c>
      <c r="C8" s="54">
        <v>2023</v>
      </c>
      <c r="D8" s="55"/>
      <c r="E8" s="56"/>
      <c r="F8" s="54">
        <v>2024</v>
      </c>
      <c r="G8" s="55"/>
      <c r="H8" s="56"/>
      <c r="I8" s="54">
        <v>2025</v>
      </c>
      <c r="J8" s="55"/>
      <c r="K8" s="56"/>
    </row>
    <row r="9" spans="1:11" ht="36.75" customHeight="1">
      <c r="A9" s="89"/>
      <c r="B9" s="91"/>
      <c r="C9" s="23" t="s">
        <v>329</v>
      </c>
      <c r="D9" s="23" t="s">
        <v>330</v>
      </c>
      <c r="E9" s="53">
        <v>2023</v>
      </c>
      <c r="F9" s="23" t="s">
        <v>329</v>
      </c>
      <c r="G9" s="23" t="s">
        <v>330</v>
      </c>
      <c r="H9" s="53">
        <v>2024</v>
      </c>
      <c r="I9" s="23" t="s">
        <v>329</v>
      </c>
      <c r="J9" s="23" t="s">
        <v>330</v>
      </c>
      <c r="K9" s="53">
        <v>2025</v>
      </c>
    </row>
    <row r="10" spans="1:11" ht="20.25" customHeight="1">
      <c r="A10" s="25" t="s">
        <v>173</v>
      </c>
      <c r="B10" s="57" t="s">
        <v>174</v>
      </c>
      <c r="C10" s="22">
        <f aca="true" t="shared" si="0" ref="C10:K10">C12+C24+C42+C59+C64+C87+C94+C117+C127</f>
        <v>59222196</v>
      </c>
      <c r="D10" s="22">
        <f t="shared" si="0"/>
        <v>7471156</v>
      </c>
      <c r="E10" s="22">
        <f t="shared" si="0"/>
        <v>66693352</v>
      </c>
      <c r="F10" s="22">
        <f t="shared" si="0"/>
        <v>60687866</v>
      </c>
      <c r="G10" s="22">
        <f t="shared" si="0"/>
        <v>0</v>
      </c>
      <c r="H10" s="22">
        <f t="shared" si="0"/>
        <v>60687866</v>
      </c>
      <c r="I10" s="22">
        <f t="shared" si="0"/>
        <v>62466996</v>
      </c>
      <c r="J10" s="22">
        <f t="shared" si="0"/>
        <v>0</v>
      </c>
      <c r="K10" s="22">
        <f t="shared" si="0"/>
        <v>62466996</v>
      </c>
    </row>
    <row r="11" spans="1:11" ht="21" customHeight="1">
      <c r="A11" s="26" t="s">
        <v>175</v>
      </c>
      <c r="B11" s="59" t="s">
        <v>176</v>
      </c>
      <c r="C11" s="8">
        <f>C13+C15+C17+C19</f>
        <v>32325750</v>
      </c>
      <c r="D11" s="8">
        <f>D12+D14+D16+D18</f>
        <v>10890000</v>
      </c>
      <c r="E11" s="8">
        <f>C11+D11</f>
        <v>43215750</v>
      </c>
      <c r="F11" s="8">
        <f>F13+F15+F17+F19</f>
        <v>33341900</v>
      </c>
      <c r="G11" s="8">
        <f>G12+G14+G16+G18</f>
        <v>0</v>
      </c>
      <c r="H11" s="8">
        <f>F11+G11</f>
        <v>33341900</v>
      </c>
      <c r="I11" s="8">
        <f>I13+I15+I17+I19</f>
        <v>33859300</v>
      </c>
      <c r="J11" s="8">
        <f>J12+J14+J16+J18</f>
        <v>0</v>
      </c>
      <c r="K11" s="8">
        <f>I11+J11</f>
        <v>33859300</v>
      </c>
    </row>
    <row r="12" spans="1:11" s="2" customFormat="1" ht="18.75">
      <c r="A12" s="26" t="s">
        <v>177</v>
      </c>
      <c r="B12" s="59" t="s">
        <v>178</v>
      </c>
      <c r="C12" s="8">
        <f>C14+C16+C18+C20</f>
        <v>32325750</v>
      </c>
      <c r="D12" s="8">
        <f>D13+D15+D17+D19+D21</f>
        <v>6420000</v>
      </c>
      <c r="E12" s="8">
        <f>C12+D12</f>
        <v>38745750</v>
      </c>
      <c r="F12" s="8">
        <f>F14+F16+F18+F20</f>
        <v>33341900</v>
      </c>
      <c r="G12" s="8">
        <f>G13+G15+G17+G19</f>
        <v>0</v>
      </c>
      <c r="H12" s="8">
        <f>F12+G12</f>
        <v>33341900</v>
      </c>
      <c r="I12" s="8">
        <f>I14+I16+I18+I20</f>
        <v>33859300</v>
      </c>
      <c r="J12" s="8">
        <f>J13+J15+J17+J19</f>
        <v>0</v>
      </c>
      <c r="K12" s="8">
        <f>I12+J12</f>
        <v>33859300</v>
      </c>
    </row>
    <row r="13" spans="1:11" s="2" customFormat="1" ht="96.75" customHeight="1">
      <c r="A13" s="27" t="s">
        <v>127</v>
      </c>
      <c r="B13" s="60" t="s">
        <v>180</v>
      </c>
      <c r="C13" s="14">
        <f>C14</f>
        <v>32000000</v>
      </c>
      <c r="D13" s="14">
        <f>D14</f>
        <v>4000000</v>
      </c>
      <c r="E13" s="14">
        <f>C13+D13</f>
        <v>36000000</v>
      </c>
      <c r="F13" s="14">
        <f>F14</f>
        <v>33000000</v>
      </c>
      <c r="G13" s="14">
        <f>G14</f>
        <v>0</v>
      </c>
      <c r="H13" s="14">
        <f>F13+G13</f>
        <v>33000000</v>
      </c>
      <c r="I13" s="14">
        <f>I14</f>
        <v>33500000</v>
      </c>
      <c r="J13" s="14">
        <f>J14</f>
        <v>0</v>
      </c>
      <c r="K13" s="14">
        <f>I13+J13</f>
        <v>33500000</v>
      </c>
    </row>
    <row r="14" spans="1:11" ht="75.75" customHeight="1">
      <c r="A14" s="28" t="s">
        <v>179</v>
      </c>
      <c r="B14" s="61" t="s">
        <v>180</v>
      </c>
      <c r="C14" s="11">
        <v>32000000</v>
      </c>
      <c r="D14" s="11">
        <v>4000000</v>
      </c>
      <c r="E14" s="11">
        <f aca="true" t="shared" si="1" ref="E14:E23">C14+D14</f>
        <v>36000000</v>
      </c>
      <c r="F14" s="11">
        <v>33000000</v>
      </c>
      <c r="G14" s="11">
        <v>0</v>
      </c>
      <c r="H14" s="11">
        <f aca="true" t="shared" si="2" ref="H14:H20">F14+G14</f>
        <v>33000000</v>
      </c>
      <c r="I14" s="11">
        <v>33500000</v>
      </c>
      <c r="J14" s="11">
        <v>0</v>
      </c>
      <c r="K14" s="11">
        <f aca="true" t="shared" si="3" ref="K14:K20">I14+J14</f>
        <v>33500000</v>
      </c>
    </row>
    <row r="15" spans="1:11" ht="117.75" customHeight="1">
      <c r="A15" s="27" t="s">
        <v>128</v>
      </c>
      <c r="B15" s="60" t="s">
        <v>182</v>
      </c>
      <c r="C15" s="14">
        <f>C16</f>
        <v>43750</v>
      </c>
      <c r="D15" s="14">
        <f>D16</f>
        <v>70000</v>
      </c>
      <c r="E15" s="14">
        <f t="shared" si="1"/>
        <v>113750</v>
      </c>
      <c r="F15" s="14">
        <f>F16</f>
        <v>45000</v>
      </c>
      <c r="G15" s="14">
        <f>G16</f>
        <v>0</v>
      </c>
      <c r="H15" s="14">
        <f t="shared" si="2"/>
        <v>45000</v>
      </c>
      <c r="I15" s="14">
        <f>I16</f>
        <v>47500</v>
      </c>
      <c r="J15" s="14">
        <f>J16</f>
        <v>0</v>
      </c>
      <c r="K15" s="14">
        <f t="shared" si="3"/>
        <v>47500</v>
      </c>
    </row>
    <row r="16" spans="1:11" ht="117.75" customHeight="1">
      <c r="A16" s="28" t="s">
        <v>181</v>
      </c>
      <c r="B16" s="61" t="s">
        <v>182</v>
      </c>
      <c r="C16" s="11">
        <v>43750</v>
      </c>
      <c r="D16" s="11">
        <v>70000</v>
      </c>
      <c r="E16" s="11">
        <f t="shared" si="1"/>
        <v>113750</v>
      </c>
      <c r="F16" s="11">
        <v>45000</v>
      </c>
      <c r="G16" s="11">
        <v>0</v>
      </c>
      <c r="H16" s="11">
        <f t="shared" si="2"/>
        <v>45000</v>
      </c>
      <c r="I16" s="11">
        <v>47500</v>
      </c>
      <c r="J16" s="11">
        <v>0</v>
      </c>
      <c r="K16" s="11">
        <f t="shared" si="3"/>
        <v>47500</v>
      </c>
    </row>
    <row r="17" spans="1:11" ht="54.75" customHeight="1">
      <c r="A17" s="27" t="s">
        <v>129</v>
      </c>
      <c r="B17" s="60" t="s">
        <v>222</v>
      </c>
      <c r="C17" s="14">
        <f>C18</f>
        <v>82000</v>
      </c>
      <c r="D17" s="14">
        <f>D18</f>
        <v>400000</v>
      </c>
      <c r="E17" s="14">
        <f t="shared" si="1"/>
        <v>482000</v>
      </c>
      <c r="F17" s="14">
        <f>F18</f>
        <v>86900</v>
      </c>
      <c r="G17" s="14">
        <f>G18</f>
        <v>0</v>
      </c>
      <c r="H17" s="14">
        <f t="shared" si="2"/>
        <v>86900</v>
      </c>
      <c r="I17" s="14">
        <f>I18</f>
        <v>91800</v>
      </c>
      <c r="J17" s="14">
        <f>J18</f>
        <v>0</v>
      </c>
      <c r="K17" s="14">
        <f t="shared" si="3"/>
        <v>91800</v>
      </c>
    </row>
    <row r="18" spans="1:11" ht="60.75" customHeight="1">
      <c r="A18" s="28" t="s">
        <v>183</v>
      </c>
      <c r="B18" s="61" t="s">
        <v>222</v>
      </c>
      <c r="C18" s="11">
        <v>82000</v>
      </c>
      <c r="D18" s="11">
        <v>400000</v>
      </c>
      <c r="E18" s="11">
        <f t="shared" si="1"/>
        <v>482000</v>
      </c>
      <c r="F18" s="11">
        <v>86900</v>
      </c>
      <c r="G18" s="11"/>
      <c r="H18" s="11">
        <f t="shared" si="2"/>
        <v>86900</v>
      </c>
      <c r="I18" s="11">
        <v>91800</v>
      </c>
      <c r="J18" s="11"/>
      <c r="K18" s="11">
        <f t="shared" si="3"/>
        <v>91800</v>
      </c>
    </row>
    <row r="19" spans="1:11" ht="96" customHeight="1">
      <c r="A19" s="27" t="s">
        <v>130</v>
      </c>
      <c r="B19" s="60" t="s">
        <v>185</v>
      </c>
      <c r="C19" s="14">
        <f>C20</f>
        <v>200000</v>
      </c>
      <c r="D19" s="14">
        <f>D20</f>
        <v>200000</v>
      </c>
      <c r="E19" s="14">
        <f t="shared" si="1"/>
        <v>400000</v>
      </c>
      <c r="F19" s="14">
        <f>F20</f>
        <v>210000</v>
      </c>
      <c r="G19" s="14">
        <f>G20</f>
        <v>0</v>
      </c>
      <c r="H19" s="14">
        <f t="shared" si="2"/>
        <v>210000</v>
      </c>
      <c r="I19" s="14">
        <f>I20</f>
        <v>220000</v>
      </c>
      <c r="J19" s="14">
        <f>J20</f>
        <v>0</v>
      </c>
      <c r="K19" s="14">
        <f t="shared" si="3"/>
        <v>220000</v>
      </c>
    </row>
    <row r="20" spans="1:11" ht="93.75" customHeight="1">
      <c r="A20" s="28" t="s">
        <v>184</v>
      </c>
      <c r="B20" s="61" t="s">
        <v>185</v>
      </c>
      <c r="C20" s="11">
        <v>200000</v>
      </c>
      <c r="D20" s="11">
        <v>200000</v>
      </c>
      <c r="E20" s="11">
        <f t="shared" si="1"/>
        <v>400000</v>
      </c>
      <c r="F20" s="11">
        <v>210000</v>
      </c>
      <c r="G20" s="11">
        <v>0</v>
      </c>
      <c r="H20" s="11">
        <f t="shared" si="2"/>
        <v>210000</v>
      </c>
      <c r="I20" s="11">
        <v>220000</v>
      </c>
      <c r="J20" s="11">
        <v>0</v>
      </c>
      <c r="K20" s="11">
        <f t="shared" si="3"/>
        <v>220000</v>
      </c>
    </row>
    <row r="21" spans="1:11" s="2" customFormat="1" ht="130.5" customHeight="1">
      <c r="A21" s="30" t="s">
        <v>177</v>
      </c>
      <c r="B21" s="62" t="s">
        <v>375</v>
      </c>
      <c r="C21" s="19">
        <f>C22+C23</f>
        <v>0</v>
      </c>
      <c r="D21" s="19">
        <f>D22+D23</f>
        <v>1750000</v>
      </c>
      <c r="E21" s="14">
        <f>C21+D21</f>
        <v>1750000</v>
      </c>
      <c r="F21" s="19">
        <f>F22+F23</f>
        <v>0</v>
      </c>
      <c r="G21" s="19">
        <f>G22+G23</f>
        <v>0</v>
      </c>
      <c r="H21" s="14">
        <f>F21+G21</f>
        <v>0</v>
      </c>
      <c r="I21" s="19">
        <f>I22+I23</f>
        <v>0</v>
      </c>
      <c r="J21" s="19">
        <f>J22+J23</f>
        <v>0</v>
      </c>
      <c r="K21" s="14">
        <f>I21+J21</f>
        <v>0</v>
      </c>
    </row>
    <row r="22" spans="1:11" ht="55.5" customHeight="1">
      <c r="A22" s="31" t="s">
        <v>371</v>
      </c>
      <c r="B22" s="63" t="s">
        <v>372</v>
      </c>
      <c r="C22" s="48">
        <v>0</v>
      </c>
      <c r="D22" s="48">
        <v>850000</v>
      </c>
      <c r="E22" s="11">
        <f t="shared" si="1"/>
        <v>850000</v>
      </c>
      <c r="F22" s="48">
        <v>0</v>
      </c>
      <c r="G22" s="48">
        <v>0</v>
      </c>
      <c r="H22" s="11">
        <v>0</v>
      </c>
      <c r="I22" s="48">
        <v>0</v>
      </c>
      <c r="J22" s="48">
        <v>0</v>
      </c>
      <c r="K22" s="11">
        <v>0</v>
      </c>
    </row>
    <row r="23" spans="1:11" ht="55.5" customHeight="1">
      <c r="A23" s="31" t="s">
        <v>373</v>
      </c>
      <c r="B23" s="63" t="s">
        <v>374</v>
      </c>
      <c r="C23" s="48">
        <v>0</v>
      </c>
      <c r="D23" s="48">
        <v>900000</v>
      </c>
      <c r="E23" s="48">
        <f t="shared" si="1"/>
        <v>900000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</row>
    <row r="24" spans="1:11" ht="43.5" customHeight="1">
      <c r="A24" s="29" t="s">
        <v>186</v>
      </c>
      <c r="B24" s="64" t="s">
        <v>187</v>
      </c>
      <c r="C24" s="13">
        <f>C25</f>
        <v>11572570</v>
      </c>
      <c r="D24" s="13">
        <f>D26+D30+D34+D38</f>
        <v>0</v>
      </c>
      <c r="E24" s="13">
        <f>C24+D24</f>
        <v>11572570</v>
      </c>
      <c r="F24" s="13">
        <f>F25</f>
        <v>12152410</v>
      </c>
      <c r="G24" s="13">
        <f>G26+G30+G34+G38</f>
        <v>0</v>
      </c>
      <c r="H24" s="13">
        <f>F24+G24</f>
        <v>12152410</v>
      </c>
      <c r="I24" s="13">
        <f>I25</f>
        <v>13012240</v>
      </c>
      <c r="J24" s="13">
        <f>J26+J30+J34+J38</f>
        <v>0</v>
      </c>
      <c r="K24" s="13">
        <f>I24+J24</f>
        <v>13012240</v>
      </c>
    </row>
    <row r="25" spans="1:11" ht="43.5" customHeight="1">
      <c r="A25" s="27" t="s">
        <v>254</v>
      </c>
      <c r="B25" s="60" t="s">
        <v>253</v>
      </c>
      <c r="C25" s="20">
        <f>C26+C34+C38+C30</f>
        <v>11572570</v>
      </c>
      <c r="D25" s="20">
        <f>D26+D34+D38+D30</f>
        <v>0</v>
      </c>
      <c r="E25" s="20">
        <f>C25+D25</f>
        <v>11572570</v>
      </c>
      <c r="F25" s="20">
        <f>F26+F34+F38+F30</f>
        <v>12152410</v>
      </c>
      <c r="G25" s="20">
        <f>G26+G34+G38+G30</f>
        <v>0</v>
      </c>
      <c r="H25" s="20">
        <f>F25+G25</f>
        <v>12152410</v>
      </c>
      <c r="I25" s="20">
        <f>I26+I34+I38+I30</f>
        <v>13012240</v>
      </c>
      <c r="J25" s="20">
        <f>J26+J34+J38+J30</f>
        <v>0</v>
      </c>
      <c r="K25" s="20">
        <f>I25+J25</f>
        <v>13012240</v>
      </c>
    </row>
    <row r="26" spans="1:11" ht="78.75" customHeight="1">
      <c r="A26" s="27" t="s">
        <v>248</v>
      </c>
      <c r="B26" s="60" t="s">
        <v>223</v>
      </c>
      <c r="C26" s="14">
        <f>C27</f>
        <v>5481350</v>
      </c>
      <c r="D26" s="14">
        <f>D28+D29</f>
        <v>0</v>
      </c>
      <c r="E26" s="20">
        <f aca="true" t="shared" si="4" ref="E26:E41">C26+D26</f>
        <v>5481350</v>
      </c>
      <c r="F26" s="14">
        <f>F27</f>
        <v>5797700</v>
      </c>
      <c r="G26" s="14">
        <f>G28+G29</f>
        <v>0</v>
      </c>
      <c r="H26" s="20">
        <f aca="true" t="shared" si="5" ref="H26:H41">F26+G26</f>
        <v>5797700</v>
      </c>
      <c r="I26" s="14">
        <f>I27</f>
        <v>6223170</v>
      </c>
      <c r="J26" s="14">
        <f>J28+J29</f>
        <v>0</v>
      </c>
      <c r="K26" s="20">
        <f aca="true" t="shared" si="6" ref="K26:K41">I26+J26</f>
        <v>6223170</v>
      </c>
    </row>
    <row r="27" spans="1:11" ht="117" customHeight="1">
      <c r="A27" s="28" t="s">
        <v>97</v>
      </c>
      <c r="B27" s="65" t="s">
        <v>69</v>
      </c>
      <c r="C27" s="11">
        <f>C29</f>
        <v>5481350</v>
      </c>
      <c r="D27" s="11">
        <v>0</v>
      </c>
      <c r="E27" s="17">
        <f t="shared" si="4"/>
        <v>5481350</v>
      </c>
      <c r="F27" s="11">
        <f>F29</f>
        <v>5797700</v>
      </c>
      <c r="G27" s="11">
        <v>0</v>
      </c>
      <c r="H27" s="17">
        <f t="shared" si="5"/>
        <v>5797700</v>
      </c>
      <c r="I27" s="11">
        <f>I29</f>
        <v>6223170</v>
      </c>
      <c r="J27" s="11">
        <v>0</v>
      </c>
      <c r="K27" s="17">
        <f t="shared" si="6"/>
        <v>6223170</v>
      </c>
    </row>
    <row r="28" spans="1:11" ht="0.75" customHeight="1">
      <c r="A28" s="28" t="s">
        <v>70</v>
      </c>
      <c r="B28" s="65" t="s">
        <v>69</v>
      </c>
      <c r="C28" s="11">
        <v>0</v>
      </c>
      <c r="D28" s="11">
        <v>0</v>
      </c>
      <c r="E28" s="17">
        <f t="shared" si="4"/>
        <v>0</v>
      </c>
      <c r="F28" s="11">
        <v>0</v>
      </c>
      <c r="G28" s="11">
        <v>0</v>
      </c>
      <c r="H28" s="17">
        <f t="shared" si="5"/>
        <v>0</v>
      </c>
      <c r="I28" s="11">
        <v>0</v>
      </c>
      <c r="J28" s="11">
        <v>0</v>
      </c>
      <c r="K28" s="17">
        <f t="shared" si="6"/>
        <v>0</v>
      </c>
    </row>
    <row r="29" spans="1:11" ht="97.5" customHeight="1">
      <c r="A29" s="28" t="s">
        <v>349</v>
      </c>
      <c r="B29" s="65" t="s">
        <v>69</v>
      </c>
      <c r="C29" s="11">
        <v>5481350</v>
      </c>
      <c r="D29" s="11">
        <v>0</v>
      </c>
      <c r="E29" s="17">
        <f t="shared" si="4"/>
        <v>5481350</v>
      </c>
      <c r="F29" s="11">
        <v>5797700</v>
      </c>
      <c r="G29" s="11">
        <v>0</v>
      </c>
      <c r="H29" s="17">
        <f t="shared" si="5"/>
        <v>5797700</v>
      </c>
      <c r="I29" s="11">
        <v>6223170</v>
      </c>
      <c r="J29" s="11">
        <v>0</v>
      </c>
      <c r="K29" s="17">
        <f t="shared" si="6"/>
        <v>6223170</v>
      </c>
    </row>
    <row r="30" spans="1:11" ht="100.5" customHeight="1">
      <c r="A30" s="27" t="s">
        <v>250</v>
      </c>
      <c r="B30" s="66" t="s">
        <v>224</v>
      </c>
      <c r="C30" s="20">
        <f>C31</f>
        <v>38070</v>
      </c>
      <c r="D30" s="20">
        <f>D32+D33</f>
        <v>0</v>
      </c>
      <c r="E30" s="20">
        <f t="shared" si="4"/>
        <v>38070</v>
      </c>
      <c r="F30" s="20">
        <f>F31</f>
        <v>39600</v>
      </c>
      <c r="G30" s="20">
        <f>G32+G33</f>
        <v>0</v>
      </c>
      <c r="H30" s="20">
        <f t="shared" si="5"/>
        <v>39600</v>
      </c>
      <c r="I30" s="20">
        <f>I31</f>
        <v>41400</v>
      </c>
      <c r="J30" s="20">
        <f>J32+J33</f>
        <v>0</v>
      </c>
      <c r="K30" s="20">
        <f t="shared" si="6"/>
        <v>41400</v>
      </c>
    </row>
    <row r="31" spans="1:11" ht="136.5" customHeight="1">
      <c r="A31" s="28" t="s">
        <v>108</v>
      </c>
      <c r="B31" s="65" t="s">
        <v>72</v>
      </c>
      <c r="C31" s="17">
        <f>C33</f>
        <v>38070</v>
      </c>
      <c r="D31" s="17">
        <v>0</v>
      </c>
      <c r="E31" s="17">
        <f t="shared" si="4"/>
        <v>38070</v>
      </c>
      <c r="F31" s="17">
        <f>F33</f>
        <v>39600</v>
      </c>
      <c r="G31" s="17"/>
      <c r="H31" s="17">
        <f t="shared" si="5"/>
        <v>39600</v>
      </c>
      <c r="I31" s="17">
        <f>I33</f>
        <v>41400</v>
      </c>
      <c r="J31" s="17"/>
      <c r="K31" s="17">
        <f t="shared" si="6"/>
        <v>41400</v>
      </c>
    </row>
    <row r="32" spans="1:11" ht="0.75" customHeight="1">
      <c r="A32" s="28" t="s">
        <v>71</v>
      </c>
      <c r="B32" s="65" t="s">
        <v>72</v>
      </c>
      <c r="C32" s="17">
        <v>0</v>
      </c>
      <c r="D32" s="17">
        <v>0</v>
      </c>
      <c r="E32" s="17">
        <f t="shared" si="4"/>
        <v>0</v>
      </c>
      <c r="F32" s="17">
        <v>0</v>
      </c>
      <c r="G32" s="17">
        <v>0</v>
      </c>
      <c r="H32" s="17">
        <f t="shared" si="5"/>
        <v>0</v>
      </c>
      <c r="I32" s="17">
        <v>0</v>
      </c>
      <c r="J32" s="17">
        <v>0</v>
      </c>
      <c r="K32" s="17">
        <f t="shared" si="6"/>
        <v>0</v>
      </c>
    </row>
    <row r="33" spans="1:11" ht="75.75" customHeight="1">
      <c r="A33" s="28" t="s">
        <v>350</v>
      </c>
      <c r="B33" s="65" t="s">
        <v>72</v>
      </c>
      <c r="C33" s="17">
        <v>38070</v>
      </c>
      <c r="D33" s="17">
        <v>0</v>
      </c>
      <c r="E33" s="17">
        <f t="shared" si="4"/>
        <v>38070</v>
      </c>
      <c r="F33" s="17">
        <v>39600</v>
      </c>
      <c r="G33" s="17">
        <v>0</v>
      </c>
      <c r="H33" s="17">
        <f t="shared" si="5"/>
        <v>39600</v>
      </c>
      <c r="I33" s="17">
        <v>41400</v>
      </c>
      <c r="J33" s="17">
        <v>0</v>
      </c>
      <c r="K33" s="17">
        <f t="shared" si="6"/>
        <v>41400</v>
      </c>
    </row>
    <row r="34" spans="1:11" ht="76.5" customHeight="1">
      <c r="A34" s="27" t="s">
        <v>249</v>
      </c>
      <c r="B34" s="67" t="s">
        <v>225</v>
      </c>
      <c r="C34" s="20">
        <f>C35</f>
        <v>6776060</v>
      </c>
      <c r="D34" s="20">
        <f>D36+D37</f>
        <v>0</v>
      </c>
      <c r="E34" s="20">
        <f t="shared" si="4"/>
        <v>6776060</v>
      </c>
      <c r="F34" s="20">
        <f>F35</f>
        <v>7074390</v>
      </c>
      <c r="G34" s="20">
        <f>G36+G37</f>
        <v>0</v>
      </c>
      <c r="H34" s="20">
        <f t="shared" si="5"/>
        <v>7074390</v>
      </c>
      <c r="I34" s="20">
        <f>I35</f>
        <v>7514010</v>
      </c>
      <c r="J34" s="20">
        <f>J36+J37</f>
        <v>0</v>
      </c>
      <c r="K34" s="20">
        <f t="shared" si="6"/>
        <v>7514010</v>
      </c>
    </row>
    <row r="35" spans="1:11" ht="119.25" customHeight="1">
      <c r="A35" s="28" t="s">
        <v>98</v>
      </c>
      <c r="B35" s="65" t="s">
        <v>75</v>
      </c>
      <c r="C35" s="17">
        <f>C37</f>
        <v>6776060</v>
      </c>
      <c r="D35" s="17">
        <v>0</v>
      </c>
      <c r="E35" s="17">
        <f t="shared" si="4"/>
        <v>6776060</v>
      </c>
      <c r="F35" s="17">
        <f>F37</f>
        <v>7074390</v>
      </c>
      <c r="G35" s="17">
        <f>G36</f>
        <v>0</v>
      </c>
      <c r="H35" s="17">
        <f t="shared" si="5"/>
        <v>7074390</v>
      </c>
      <c r="I35" s="17">
        <f>I37</f>
        <v>7514010</v>
      </c>
      <c r="J35" s="17">
        <f>J36</f>
        <v>0</v>
      </c>
      <c r="K35" s="17">
        <f t="shared" si="6"/>
        <v>7514010</v>
      </c>
    </row>
    <row r="36" spans="1:11" ht="0.75" customHeight="1">
      <c r="A36" s="28" t="s">
        <v>76</v>
      </c>
      <c r="B36" s="65" t="s">
        <v>75</v>
      </c>
      <c r="C36" s="17">
        <v>0</v>
      </c>
      <c r="D36" s="17">
        <v>0</v>
      </c>
      <c r="E36" s="17">
        <f t="shared" si="4"/>
        <v>0</v>
      </c>
      <c r="F36" s="17">
        <v>0</v>
      </c>
      <c r="G36" s="17">
        <v>0</v>
      </c>
      <c r="H36" s="17">
        <f t="shared" si="5"/>
        <v>0</v>
      </c>
      <c r="I36" s="17">
        <v>0</v>
      </c>
      <c r="J36" s="17">
        <v>0</v>
      </c>
      <c r="K36" s="17">
        <f t="shared" si="6"/>
        <v>0</v>
      </c>
    </row>
    <row r="37" spans="1:11" ht="114" customHeight="1">
      <c r="A37" s="28" t="s">
        <v>351</v>
      </c>
      <c r="B37" s="65" t="s">
        <v>75</v>
      </c>
      <c r="C37" s="17">
        <v>6776060</v>
      </c>
      <c r="D37" s="17">
        <v>0</v>
      </c>
      <c r="E37" s="17">
        <f t="shared" si="4"/>
        <v>6776060</v>
      </c>
      <c r="F37" s="17">
        <v>7074390</v>
      </c>
      <c r="G37" s="17">
        <v>0</v>
      </c>
      <c r="H37" s="17">
        <f t="shared" si="5"/>
        <v>7074390</v>
      </c>
      <c r="I37" s="17">
        <v>7514010</v>
      </c>
      <c r="J37" s="17">
        <v>0</v>
      </c>
      <c r="K37" s="17">
        <f t="shared" si="6"/>
        <v>7514010</v>
      </c>
    </row>
    <row r="38" spans="1:11" ht="78" customHeight="1">
      <c r="A38" s="27" t="s">
        <v>251</v>
      </c>
      <c r="B38" s="66" t="s">
        <v>226</v>
      </c>
      <c r="C38" s="20">
        <f>C39</f>
        <v>-722910</v>
      </c>
      <c r="D38" s="20">
        <f>D40+D41</f>
        <v>0</v>
      </c>
      <c r="E38" s="20">
        <f t="shared" si="4"/>
        <v>-722910</v>
      </c>
      <c r="F38" s="20">
        <f>F39</f>
        <v>-759280</v>
      </c>
      <c r="G38" s="20">
        <f>G40+G41</f>
        <v>0</v>
      </c>
      <c r="H38" s="20">
        <f t="shared" si="5"/>
        <v>-759280</v>
      </c>
      <c r="I38" s="20">
        <f>I39</f>
        <v>-766340</v>
      </c>
      <c r="J38" s="20">
        <f>J40+J41</f>
        <v>0</v>
      </c>
      <c r="K38" s="20">
        <f t="shared" si="6"/>
        <v>-766340</v>
      </c>
    </row>
    <row r="39" spans="1:11" ht="112.5" customHeight="1">
      <c r="A39" s="28" t="s">
        <v>99</v>
      </c>
      <c r="B39" s="65" t="s">
        <v>74</v>
      </c>
      <c r="C39" s="17">
        <f>C41</f>
        <v>-722910</v>
      </c>
      <c r="D39" s="17">
        <v>0</v>
      </c>
      <c r="E39" s="17">
        <f t="shared" si="4"/>
        <v>-722910</v>
      </c>
      <c r="F39" s="17">
        <f>F41</f>
        <v>-759280</v>
      </c>
      <c r="G39" s="17">
        <f>G40</f>
        <v>0</v>
      </c>
      <c r="H39" s="17">
        <f t="shared" si="5"/>
        <v>-759280</v>
      </c>
      <c r="I39" s="17">
        <f>I41</f>
        <v>-766340</v>
      </c>
      <c r="J39" s="17">
        <f>J40</f>
        <v>0</v>
      </c>
      <c r="K39" s="17">
        <f t="shared" si="6"/>
        <v>-766340</v>
      </c>
    </row>
    <row r="40" spans="1:11" ht="1.5" customHeight="1" hidden="1">
      <c r="A40" s="28" t="s">
        <v>73</v>
      </c>
      <c r="B40" s="65" t="s">
        <v>74</v>
      </c>
      <c r="C40" s="17">
        <v>0</v>
      </c>
      <c r="D40" s="17">
        <v>0</v>
      </c>
      <c r="E40" s="17">
        <f t="shared" si="4"/>
        <v>0</v>
      </c>
      <c r="F40" s="17">
        <v>0</v>
      </c>
      <c r="G40" s="17">
        <v>0</v>
      </c>
      <c r="H40" s="17">
        <f t="shared" si="5"/>
        <v>0</v>
      </c>
      <c r="I40" s="17">
        <v>0</v>
      </c>
      <c r="J40" s="17">
        <v>0</v>
      </c>
      <c r="K40" s="17">
        <f t="shared" si="6"/>
        <v>0</v>
      </c>
    </row>
    <row r="41" spans="1:11" ht="74.25" customHeight="1">
      <c r="A41" s="28" t="s">
        <v>352</v>
      </c>
      <c r="B41" s="65" t="s">
        <v>74</v>
      </c>
      <c r="C41" s="17">
        <v>-722910</v>
      </c>
      <c r="D41" s="17">
        <v>0</v>
      </c>
      <c r="E41" s="17">
        <f t="shared" si="4"/>
        <v>-722910</v>
      </c>
      <c r="F41" s="17">
        <v>-759280</v>
      </c>
      <c r="G41" s="17">
        <v>0</v>
      </c>
      <c r="H41" s="17">
        <f t="shared" si="5"/>
        <v>-759280</v>
      </c>
      <c r="I41" s="17">
        <v>-766340</v>
      </c>
      <c r="J41" s="17">
        <v>0</v>
      </c>
      <c r="K41" s="17">
        <f t="shared" si="6"/>
        <v>-766340</v>
      </c>
    </row>
    <row r="42" spans="1:11" ht="21" customHeight="1">
      <c r="A42" s="26" t="s">
        <v>188</v>
      </c>
      <c r="B42" s="59" t="s">
        <v>189</v>
      </c>
      <c r="C42" s="8">
        <f>C43+C51+C54+C57</f>
        <v>2800000</v>
      </c>
      <c r="D42" s="8">
        <f>D43+D51+D54+D57</f>
        <v>238000</v>
      </c>
      <c r="E42" s="8">
        <f aca="true" t="shared" si="7" ref="E42:E49">C42+D42</f>
        <v>3038000</v>
      </c>
      <c r="F42" s="8">
        <f>F43+F51+F54+F57</f>
        <v>3055000</v>
      </c>
      <c r="G42" s="8">
        <f>G43+G51+G54+G57</f>
        <v>0</v>
      </c>
      <c r="H42" s="8">
        <f aca="true" t="shared" si="8" ref="H42:H49">F42+G42</f>
        <v>3055000</v>
      </c>
      <c r="I42" s="8">
        <f>I43+I51+I54+I57</f>
        <v>3120000</v>
      </c>
      <c r="J42" s="8">
        <f>J43+J51+J54+J57</f>
        <v>0</v>
      </c>
      <c r="K42" s="8">
        <f aca="true" t="shared" si="9" ref="K42:K49">I42+J42</f>
        <v>3120000</v>
      </c>
    </row>
    <row r="43" spans="1:11" ht="43.5" customHeight="1">
      <c r="A43" s="27" t="s">
        <v>162</v>
      </c>
      <c r="B43" s="60" t="s">
        <v>160</v>
      </c>
      <c r="C43" s="14">
        <f>C44+C47</f>
        <v>1600000</v>
      </c>
      <c r="D43" s="14">
        <f>D44+D47</f>
        <v>1200000</v>
      </c>
      <c r="E43" s="14">
        <f t="shared" si="7"/>
        <v>2800000</v>
      </c>
      <c r="F43" s="14">
        <f>F44+F47</f>
        <v>1600000</v>
      </c>
      <c r="G43" s="14">
        <f>G44+G47</f>
        <v>0</v>
      </c>
      <c r="H43" s="14">
        <f t="shared" si="8"/>
        <v>1600000</v>
      </c>
      <c r="I43" s="14">
        <f>I44+I47</f>
        <v>1600000</v>
      </c>
      <c r="J43" s="14">
        <f>J44+J47</f>
        <v>0</v>
      </c>
      <c r="K43" s="14">
        <f t="shared" si="9"/>
        <v>1600000</v>
      </c>
    </row>
    <row r="44" spans="1:11" ht="39" customHeight="1">
      <c r="A44" s="27" t="s">
        <v>163</v>
      </c>
      <c r="B44" s="60" t="s">
        <v>161</v>
      </c>
      <c r="C44" s="14">
        <f>C45</f>
        <v>800000</v>
      </c>
      <c r="D44" s="14">
        <f>D45</f>
        <v>700000</v>
      </c>
      <c r="E44" s="14">
        <f t="shared" si="7"/>
        <v>1500000</v>
      </c>
      <c r="F44" s="14">
        <f>F45</f>
        <v>800000</v>
      </c>
      <c r="G44" s="14">
        <f>G45</f>
        <v>0</v>
      </c>
      <c r="H44" s="14">
        <f t="shared" si="8"/>
        <v>800000</v>
      </c>
      <c r="I44" s="14">
        <f>I45</f>
        <v>800000</v>
      </c>
      <c r="J44" s="14">
        <f>J45</f>
        <v>0</v>
      </c>
      <c r="K44" s="14">
        <f t="shared" si="9"/>
        <v>800000</v>
      </c>
    </row>
    <row r="45" spans="1:11" ht="39.75" customHeight="1">
      <c r="A45" s="28" t="s">
        <v>164</v>
      </c>
      <c r="B45" s="61" t="s">
        <v>161</v>
      </c>
      <c r="C45" s="11">
        <f>C46</f>
        <v>800000</v>
      </c>
      <c r="D45" s="11">
        <f>D46</f>
        <v>700000</v>
      </c>
      <c r="E45" s="11">
        <f t="shared" si="7"/>
        <v>1500000</v>
      </c>
      <c r="F45" s="11">
        <f>F46</f>
        <v>800000</v>
      </c>
      <c r="G45" s="11">
        <f>G46</f>
        <v>0</v>
      </c>
      <c r="H45" s="11">
        <f t="shared" si="8"/>
        <v>800000</v>
      </c>
      <c r="I45" s="11">
        <f>I46</f>
        <v>800000</v>
      </c>
      <c r="J45" s="11">
        <f>J46</f>
        <v>0</v>
      </c>
      <c r="K45" s="11">
        <f t="shared" si="9"/>
        <v>800000</v>
      </c>
    </row>
    <row r="46" spans="1:11" ht="45" customHeight="1">
      <c r="A46" s="28" t="s">
        <v>167</v>
      </c>
      <c r="B46" s="61" t="s">
        <v>161</v>
      </c>
      <c r="C46" s="11">
        <v>800000</v>
      </c>
      <c r="D46" s="11">
        <v>700000</v>
      </c>
      <c r="E46" s="11">
        <f t="shared" si="7"/>
        <v>1500000</v>
      </c>
      <c r="F46" s="11">
        <v>800000</v>
      </c>
      <c r="G46" s="11">
        <v>0</v>
      </c>
      <c r="H46" s="11">
        <f t="shared" si="8"/>
        <v>800000</v>
      </c>
      <c r="I46" s="11">
        <v>800000</v>
      </c>
      <c r="J46" s="11">
        <v>0</v>
      </c>
      <c r="K46" s="11">
        <f t="shared" si="9"/>
        <v>800000</v>
      </c>
    </row>
    <row r="47" spans="1:11" ht="62.25" customHeight="1">
      <c r="A47" s="27" t="s">
        <v>166</v>
      </c>
      <c r="B47" s="60" t="s">
        <v>165</v>
      </c>
      <c r="C47" s="14">
        <f>C48</f>
        <v>800000</v>
      </c>
      <c r="D47" s="14">
        <f>D48</f>
        <v>500000</v>
      </c>
      <c r="E47" s="14">
        <f t="shared" si="7"/>
        <v>1300000</v>
      </c>
      <c r="F47" s="14">
        <f>F48</f>
        <v>800000</v>
      </c>
      <c r="G47" s="14">
        <f>G48</f>
        <v>0</v>
      </c>
      <c r="H47" s="14">
        <f t="shared" si="8"/>
        <v>800000</v>
      </c>
      <c r="I47" s="14">
        <f>I48</f>
        <v>800000</v>
      </c>
      <c r="J47" s="14">
        <f>J48</f>
        <v>0</v>
      </c>
      <c r="K47" s="14">
        <f t="shared" si="9"/>
        <v>800000</v>
      </c>
    </row>
    <row r="48" spans="1:11" ht="75.75" customHeight="1">
      <c r="A48" s="28" t="s">
        <v>170</v>
      </c>
      <c r="B48" s="61" t="s">
        <v>168</v>
      </c>
      <c r="C48" s="11">
        <f>C49</f>
        <v>800000</v>
      </c>
      <c r="D48" s="11">
        <f>D49</f>
        <v>500000</v>
      </c>
      <c r="E48" s="11">
        <f t="shared" si="7"/>
        <v>1300000</v>
      </c>
      <c r="F48" s="11">
        <f>F49</f>
        <v>800000</v>
      </c>
      <c r="G48" s="11">
        <f>G49</f>
        <v>0</v>
      </c>
      <c r="H48" s="11">
        <f t="shared" si="8"/>
        <v>800000</v>
      </c>
      <c r="I48" s="11">
        <f>I49</f>
        <v>800000</v>
      </c>
      <c r="J48" s="11">
        <f>J49</f>
        <v>0</v>
      </c>
      <c r="K48" s="11">
        <f t="shared" si="9"/>
        <v>800000</v>
      </c>
    </row>
    <row r="49" spans="1:11" ht="75.75" customHeight="1">
      <c r="A49" s="28" t="s">
        <v>169</v>
      </c>
      <c r="B49" s="61" t="s">
        <v>168</v>
      </c>
      <c r="C49" s="11">
        <v>800000</v>
      </c>
      <c r="D49" s="11">
        <v>500000</v>
      </c>
      <c r="E49" s="11">
        <f t="shared" si="7"/>
        <v>1300000</v>
      </c>
      <c r="F49" s="11">
        <v>800000</v>
      </c>
      <c r="G49" s="11">
        <v>0</v>
      </c>
      <c r="H49" s="11">
        <f t="shared" si="8"/>
        <v>800000</v>
      </c>
      <c r="I49" s="11">
        <v>800000</v>
      </c>
      <c r="J49" s="11">
        <v>0</v>
      </c>
      <c r="K49" s="11">
        <f t="shared" si="9"/>
        <v>800000</v>
      </c>
    </row>
    <row r="50" spans="1:11" ht="21" customHeight="1" hidden="1">
      <c r="A50" s="27" t="s">
        <v>255</v>
      </c>
      <c r="B50" s="60" t="s">
        <v>191</v>
      </c>
      <c r="C50" s="14">
        <f>C51</f>
        <v>0</v>
      </c>
      <c r="D50" s="14">
        <f>D51</f>
        <v>0</v>
      </c>
      <c r="E50" s="14"/>
      <c r="F50" s="14">
        <f>F51</f>
        <v>0</v>
      </c>
      <c r="G50" s="14">
        <f>G51</f>
        <v>0</v>
      </c>
      <c r="H50" s="14"/>
      <c r="I50" s="14">
        <f>I51</f>
        <v>0</v>
      </c>
      <c r="J50" s="14">
        <f>J51</f>
        <v>0</v>
      </c>
      <c r="K50" s="14"/>
    </row>
    <row r="51" spans="1:11" ht="21" customHeight="1" hidden="1">
      <c r="A51" s="28" t="s">
        <v>131</v>
      </c>
      <c r="B51" s="61" t="s">
        <v>191</v>
      </c>
      <c r="C51" s="11">
        <f>C52</f>
        <v>0</v>
      </c>
      <c r="D51" s="11">
        <f>D52</f>
        <v>0</v>
      </c>
      <c r="E51" s="11"/>
      <c r="F51" s="11">
        <f>F52</f>
        <v>0</v>
      </c>
      <c r="G51" s="11">
        <f>G52</f>
        <v>0</v>
      </c>
      <c r="H51" s="11"/>
      <c r="I51" s="11">
        <f>I52</f>
        <v>0</v>
      </c>
      <c r="J51" s="11">
        <f>J52</f>
        <v>0</v>
      </c>
      <c r="K51" s="11"/>
    </row>
    <row r="52" spans="1:11" ht="26.25" customHeight="1" hidden="1">
      <c r="A52" s="28" t="s">
        <v>190</v>
      </c>
      <c r="B52" s="61" t="s">
        <v>191</v>
      </c>
      <c r="C52" s="11">
        <v>0</v>
      </c>
      <c r="D52" s="11">
        <v>0</v>
      </c>
      <c r="E52" s="11"/>
      <c r="F52" s="11">
        <v>0</v>
      </c>
      <c r="G52" s="11">
        <v>0</v>
      </c>
      <c r="H52" s="11"/>
      <c r="I52" s="11">
        <v>0</v>
      </c>
      <c r="J52" s="11">
        <v>0</v>
      </c>
      <c r="K52" s="11"/>
    </row>
    <row r="53" spans="1:11" ht="26.25" customHeight="1">
      <c r="A53" s="27" t="s">
        <v>256</v>
      </c>
      <c r="B53" s="60" t="s">
        <v>193</v>
      </c>
      <c r="C53" s="14">
        <f>C54</f>
        <v>200000</v>
      </c>
      <c r="D53" s="14">
        <f>D54</f>
        <v>0</v>
      </c>
      <c r="E53" s="14">
        <f aca="true" t="shared" si="10" ref="E53:E62">C53+D53</f>
        <v>200000</v>
      </c>
      <c r="F53" s="14">
        <f>F54</f>
        <v>220000</v>
      </c>
      <c r="G53" s="14">
        <f>G54</f>
        <v>0</v>
      </c>
      <c r="H53" s="14">
        <f aca="true" t="shared" si="11" ref="H53:H62">F53+G53</f>
        <v>220000</v>
      </c>
      <c r="I53" s="14">
        <f>I54</f>
        <v>250000</v>
      </c>
      <c r="J53" s="14">
        <f>J54</f>
        <v>0</v>
      </c>
      <c r="K53" s="14">
        <f aca="true" t="shared" si="12" ref="K53:K62">I53+J53</f>
        <v>250000</v>
      </c>
    </row>
    <row r="54" spans="1:11" ht="26.25" customHeight="1">
      <c r="A54" s="28" t="s">
        <v>132</v>
      </c>
      <c r="B54" s="61" t="s">
        <v>193</v>
      </c>
      <c r="C54" s="11">
        <f>C55</f>
        <v>200000</v>
      </c>
      <c r="D54" s="11">
        <f>D55</f>
        <v>0</v>
      </c>
      <c r="E54" s="11">
        <f t="shared" si="10"/>
        <v>200000</v>
      </c>
      <c r="F54" s="11">
        <f>F55</f>
        <v>220000</v>
      </c>
      <c r="G54" s="11">
        <f>G55</f>
        <v>0</v>
      </c>
      <c r="H54" s="11">
        <f t="shared" si="11"/>
        <v>220000</v>
      </c>
      <c r="I54" s="11">
        <f>I55</f>
        <v>250000</v>
      </c>
      <c r="J54" s="11">
        <f>J55</f>
        <v>0</v>
      </c>
      <c r="K54" s="11">
        <f t="shared" si="12"/>
        <v>250000</v>
      </c>
    </row>
    <row r="55" spans="1:11" ht="22.5" customHeight="1">
      <c r="A55" s="28" t="s">
        <v>192</v>
      </c>
      <c r="B55" s="61" t="s">
        <v>193</v>
      </c>
      <c r="C55" s="11">
        <v>200000</v>
      </c>
      <c r="D55" s="11">
        <v>0</v>
      </c>
      <c r="E55" s="11">
        <f t="shared" si="10"/>
        <v>200000</v>
      </c>
      <c r="F55" s="11">
        <v>220000</v>
      </c>
      <c r="G55" s="11">
        <v>0</v>
      </c>
      <c r="H55" s="11">
        <f t="shared" si="11"/>
        <v>220000</v>
      </c>
      <c r="I55" s="11">
        <v>250000</v>
      </c>
      <c r="J55" s="11">
        <v>0</v>
      </c>
      <c r="K55" s="11">
        <f t="shared" si="12"/>
        <v>250000</v>
      </c>
    </row>
    <row r="56" spans="1:11" ht="39" customHeight="1">
      <c r="A56" s="27" t="s">
        <v>257</v>
      </c>
      <c r="B56" s="66" t="s">
        <v>258</v>
      </c>
      <c r="C56" s="14">
        <f>C57</f>
        <v>1000000</v>
      </c>
      <c r="D56" s="14">
        <f>D57</f>
        <v>-962000</v>
      </c>
      <c r="E56" s="14">
        <f t="shared" si="10"/>
        <v>38000</v>
      </c>
      <c r="F56" s="14">
        <f>F57</f>
        <v>1235000</v>
      </c>
      <c r="G56" s="14">
        <f>G57</f>
        <v>0</v>
      </c>
      <c r="H56" s="14">
        <f t="shared" si="11"/>
        <v>1235000</v>
      </c>
      <c r="I56" s="14">
        <f>I57</f>
        <v>1270000</v>
      </c>
      <c r="J56" s="14">
        <f>J57</f>
        <v>0</v>
      </c>
      <c r="K56" s="14">
        <f t="shared" si="12"/>
        <v>1270000</v>
      </c>
    </row>
    <row r="57" spans="1:11" ht="37.5" customHeight="1">
      <c r="A57" s="28" t="s">
        <v>133</v>
      </c>
      <c r="B57" s="61" t="s">
        <v>227</v>
      </c>
      <c r="C57" s="11">
        <f>C58</f>
        <v>1000000</v>
      </c>
      <c r="D57" s="11">
        <f>D58</f>
        <v>-962000</v>
      </c>
      <c r="E57" s="11">
        <f t="shared" si="10"/>
        <v>38000</v>
      </c>
      <c r="F57" s="11">
        <f>F58</f>
        <v>1235000</v>
      </c>
      <c r="G57" s="11">
        <f>G58</f>
        <v>0</v>
      </c>
      <c r="H57" s="11">
        <f t="shared" si="11"/>
        <v>1235000</v>
      </c>
      <c r="I57" s="11">
        <f>I58</f>
        <v>1270000</v>
      </c>
      <c r="J57" s="11">
        <f>J58</f>
        <v>0</v>
      </c>
      <c r="K57" s="11">
        <f t="shared" si="12"/>
        <v>1270000</v>
      </c>
    </row>
    <row r="58" spans="1:11" ht="41.25" customHeight="1">
      <c r="A58" s="28" t="s">
        <v>221</v>
      </c>
      <c r="B58" s="61" t="s">
        <v>227</v>
      </c>
      <c r="C58" s="11">
        <v>1000000</v>
      </c>
      <c r="D58" s="11">
        <v>-962000</v>
      </c>
      <c r="E58" s="11">
        <f t="shared" si="10"/>
        <v>38000</v>
      </c>
      <c r="F58" s="11">
        <v>1235000</v>
      </c>
      <c r="G58" s="11">
        <v>0</v>
      </c>
      <c r="H58" s="11">
        <f t="shared" si="11"/>
        <v>1235000</v>
      </c>
      <c r="I58" s="11">
        <v>1270000</v>
      </c>
      <c r="J58" s="11">
        <v>0</v>
      </c>
      <c r="K58" s="11">
        <f t="shared" si="12"/>
        <v>1270000</v>
      </c>
    </row>
    <row r="59" spans="1:11" ht="22.5" customHeight="1">
      <c r="A59" s="26" t="s">
        <v>194</v>
      </c>
      <c r="B59" s="59" t="s">
        <v>195</v>
      </c>
      <c r="C59" s="8">
        <f>C62</f>
        <v>1200000</v>
      </c>
      <c r="D59" s="8">
        <f>D62</f>
        <v>0</v>
      </c>
      <c r="E59" s="8">
        <f t="shared" si="10"/>
        <v>1200000</v>
      </c>
      <c r="F59" s="8">
        <f>F62</f>
        <v>1250000</v>
      </c>
      <c r="G59" s="8">
        <f>G62</f>
        <v>0</v>
      </c>
      <c r="H59" s="8">
        <f t="shared" si="11"/>
        <v>1250000</v>
      </c>
      <c r="I59" s="8">
        <f>I62</f>
        <v>1300000</v>
      </c>
      <c r="J59" s="8">
        <f>J62</f>
        <v>0</v>
      </c>
      <c r="K59" s="8">
        <f t="shared" si="12"/>
        <v>1300000</v>
      </c>
    </row>
    <row r="60" spans="1:11" ht="45" customHeight="1">
      <c r="A60" s="30" t="s">
        <v>259</v>
      </c>
      <c r="B60" s="60" t="s">
        <v>260</v>
      </c>
      <c r="C60" s="14">
        <f>C61</f>
        <v>1200000</v>
      </c>
      <c r="D60" s="14">
        <f>D61</f>
        <v>0</v>
      </c>
      <c r="E60" s="14">
        <f t="shared" si="10"/>
        <v>1200000</v>
      </c>
      <c r="F60" s="14">
        <f>F61</f>
        <v>1250000</v>
      </c>
      <c r="G60" s="14">
        <f>G61</f>
        <v>0</v>
      </c>
      <c r="H60" s="14">
        <f t="shared" si="11"/>
        <v>1250000</v>
      </c>
      <c r="I60" s="14">
        <f>I61</f>
        <v>1300000</v>
      </c>
      <c r="J60" s="14">
        <f>J61</f>
        <v>0</v>
      </c>
      <c r="K60" s="14">
        <f t="shared" si="12"/>
        <v>1300000</v>
      </c>
    </row>
    <row r="61" spans="1:11" ht="39" customHeight="1">
      <c r="A61" s="31" t="s">
        <v>126</v>
      </c>
      <c r="B61" s="61" t="s">
        <v>197</v>
      </c>
      <c r="C61" s="11">
        <f>C62</f>
        <v>1200000</v>
      </c>
      <c r="D61" s="11">
        <f>D62</f>
        <v>0</v>
      </c>
      <c r="E61" s="11">
        <f t="shared" si="10"/>
        <v>1200000</v>
      </c>
      <c r="F61" s="11">
        <f>F62</f>
        <v>1250000</v>
      </c>
      <c r="G61" s="11">
        <f>G62</f>
        <v>0</v>
      </c>
      <c r="H61" s="11">
        <f t="shared" si="11"/>
        <v>1250000</v>
      </c>
      <c r="I61" s="11">
        <f>I62</f>
        <v>1300000</v>
      </c>
      <c r="J61" s="11">
        <f>J62</f>
        <v>0</v>
      </c>
      <c r="K61" s="11">
        <f t="shared" si="12"/>
        <v>1300000</v>
      </c>
    </row>
    <row r="62" spans="1:11" ht="56.25" customHeight="1">
      <c r="A62" s="92" t="s">
        <v>196</v>
      </c>
      <c r="B62" s="87" t="s">
        <v>197</v>
      </c>
      <c r="C62" s="85">
        <v>1200000</v>
      </c>
      <c r="D62" s="85">
        <v>0</v>
      </c>
      <c r="E62" s="11">
        <f t="shared" si="10"/>
        <v>1200000</v>
      </c>
      <c r="F62" s="85">
        <v>1250000</v>
      </c>
      <c r="G62" s="85">
        <v>0</v>
      </c>
      <c r="H62" s="11">
        <f t="shared" si="11"/>
        <v>1250000</v>
      </c>
      <c r="I62" s="85">
        <v>1300000</v>
      </c>
      <c r="J62" s="85">
        <v>0</v>
      </c>
      <c r="K62" s="11">
        <f t="shared" si="12"/>
        <v>1300000</v>
      </c>
    </row>
    <row r="63" spans="1:11" ht="0.75" customHeight="1" hidden="1">
      <c r="A63" s="93"/>
      <c r="B63" s="87"/>
      <c r="C63" s="85"/>
      <c r="D63" s="85"/>
      <c r="E63" s="11"/>
      <c r="F63" s="85"/>
      <c r="G63" s="85"/>
      <c r="H63" s="11"/>
      <c r="I63" s="85"/>
      <c r="J63" s="85"/>
      <c r="K63" s="11"/>
    </row>
    <row r="64" spans="1:11" ht="40.5" customHeight="1">
      <c r="A64" s="26" t="s">
        <v>198</v>
      </c>
      <c r="B64" s="59" t="s">
        <v>199</v>
      </c>
      <c r="C64" s="8">
        <f>C66+C75+C78+C81+C85</f>
        <v>1434800</v>
      </c>
      <c r="D64" s="8">
        <f>D66+D75+D78+D81+D85</f>
        <v>0</v>
      </c>
      <c r="E64" s="8">
        <f aca="true" t="shared" si="13" ref="E64:E92">C64+D64</f>
        <v>1434800</v>
      </c>
      <c r="F64" s="8">
        <f>F66+F75+F78+F81+F85</f>
        <v>1477800</v>
      </c>
      <c r="G64" s="8">
        <f>G66+G75+G78+G81+G85</f>
        <v>0</v>
      </c>
      <c r="H64" s="8">
        <f aca="true" t="shared" si="14" ref="H64:H92">F64+G64</f>
        <v>1477800</v>
      </c>
      <c r="I64" s="8">
        <f>I66+I75+I78+I81+I85</f>
        <v>1492800</v>
      </c>
      <c r="J64" s="8">
        <f>J66+J75+J78+J81+J85</f>
        <v>0</v>
      </c>
      <c r="K64" s="8">
        <f aca="true" t="shared" si="15" ref="K64:K92">I64+J64</f>
        <v>1492800</v>
      </c>
    </row>
    <row r="65" spans="1:11" ht="99.75" customHeight="1">
      <c r="A65" s="27" t="s">
        <v>292</v>
      </c>
      <c r="B65" s="60" t="s">
        <v>291</v>
      </c>
      <c r="C65" s="14">
        <f>C67+C72+C74+C77+C80</f>
        <v>1429600</v>
      </c>
      <c r="D65" s="14">
        <f>D67+D72+D74+D77+D80</f>
        <v>0</v>
      </c>
      <c r="E65" s="14">
        <f t="shared" si="13"/>
        <v>1429600</v>
      </c>
      <c r="F65" s="14">
        <f>F67+F72+F74+F77+F80</f>
        <v>1472600</v>
      </c>
      <c r="G65" s="14">
        <f>G67+G72+G74+G77+G80</f>
        <v>0</v>
      </c>
      <c r="H65" s="14">
        <f t="shared" si="14"/>
        <v>1472600</v>
      </c>
      <c r="I65" s="14">
        <f>I67+I72+I74+I77+I80</f>
        <v>1487600</v>
      </c>
      <c r="J65" s="14">
        <f>J67+J72+J74+J77+J80</f>
        <v>0</v>
      </c>
      <c r="K65" s="14">
        <f t="shared" si="15"/>
        <v>1487600</v>
      </c>
    </row>
    <row r="66" spans="1:11" ht="75.75" customHeight="1">
      <c r="A66" s="30" t="s">
        <v>243</v>
      </c>
      <c r="B66" s="68" t="s">
        <v>100</v>
      </c>
      <c r="C66" s="14">
        <f>C67+C72</f>
        <v>547000</v>
      </c>
      <c r="D66" s="14">
        <f>D67+D72</f>
        <v>0</v>
      </c>
      <c r="E66" s="14">
        <f t="shared" si="13"/>
        <v>547000</v>
      </c>
      <c r="F66" s="14">
        <f>F67+F72</f>
        <v>590000</v>
      </c>
      <c r="G66" s="14">
        <f>G67+G72</f>
        <v>0</v>
      </c>
      <c r="H66" s="14">
        <f t="shared" si="14"/>
        <v>590000</v>
      </c>
      <c r="I66" s="14">
        <f>I67+I72</f>
        <v>605000</v>
      </c>
      <c r="J66" s="14">
        <f>J67+J72</f>
        <v>0</v>
      </c>
      <c r="K66" s="14">
        <f t="shared" si="15"/>
        <v>605000</v>
      </c>
    </row>
    <row r="67" spans="1:11" ht="115.5" customHeight="1">
      <c r="A67" s="27" t="s">
        <v>119</v>
      </c>
      <c r="B67" s="69" t="s">
        <v>120</v>
      </c>
      <c r="C67" s="14">
        <f>C68+C69+C70+C71</f>
        <v>147000</v>
      </c>
      <c r="D67" s="14">
        <f>D68+D69+D70+D71</f>
        <v>0</v>
      </c>
      <c r="E67" s="14">
        <f t="shared" si="13"/>
        <v>147000</v>
      </c>
      <c r="F67" s="14">
        <f>F68+F69+F70+F71</f>
        <v>180000</v>
      </c>
      <c r="G67" s="14">
        <f>G68+G69+G70+G71</f>
        <v>0</v>
      </c>
      <c r="H67" s="14">
        <f t="shared" si="14"/>
        <v>180000</v>
      </c>
      <c r="I67" s="14">
        <f>I68+I69+I70+I71</f>
        <v>190000</v>
      </c>
      <c r="J67" s="14">
        <f>J68+J69+J70+J71</f>
        <v>0</v>
      </c>
      <c r="K67" s="14">
        <f t="shared" si="15"/>
        <v>190000</v>
      </c>
    </row>
    <row r="68" spans="1:11" ht="114" customHeight="1">
      <c r="A68" s="32" t="s">
        <v>77</v>
      </c>
      <c r="B68" s="70" t="s">
        <v>236</v>
      </c>
      <c r="C68" s="9">
        <v>42000</v>
      </c>
      <c r="D68" s="9">
        <v>0</v>
      </c>
      <c r="E68" s="9">
        <f t="shared" si="13"/>
        <v>42000</v>
      </c>
      <c r="F68" s="9">
        <v>50000</v>
      </c>
      <c r="G68" s="9">
        <v>0</v>
      </c>
      <c r="H68" s="9">
        <f t="shared" si="14"/>
        <v>50000</v>
      </c>
      <c r="I68" s="9">
        <v>50000</v>
      </c>
      <c r="J68" s="9">
        <v>0</v>
      </c>
      <c r="K68" s="9">
        <f t="shared" si="15"/>
        <v>50000</v>
      </c>
    </row>
    <row r="69" spans="1:11" ht="117.75" customHeight="1">
      <c r="A69" s="32" t="s">
        <v>78</v>
      </c>
      <c r="B69" s="70" t="s">
        <v>237</v>
      </c>
      <c r="C69" s="9">
        <v>50000</v>
      </c>
      <c r="D69" s="9">
        <v>0</v>
      </c>
      <c r="E69" s="9">
        <f t="shared" si="13"/>
        <v>50000</v>
      </c>
      <c r="F69" s="9">
        <v>55000</v>
      </c>
      <c r="G69" s="9">
        <v>0</v>
      </c>
      <c r="H69" s="9">
        <f t="shared" si="14"/>
        <v>55000</v>
      </c>
      <c r="I69" s="9">
        <v>60000</v>
      </c>
      <c r="J69" s="9">
        <v>0</v>
      </c>
      <c r="K69" s="9">
        <f t="shared" si="15"/>
        <v>60000</v>
      </c>
    </row>
    <row r="70" spans="1:11" ht="117" customHeight="1">
      <c r="A70" s="32" t="s">
        <v>79</v>
      </c>
      <c r="B70" s="70" t="s">
        <v>28</v>
      </c>
      <c r="C70" s="9">
        <v>25000</v>
      </c>
      <c r="D70" s="9">
        <v>0</v>
      </c>
      <c r="E70" s="9">
        <f t="shared" si="13"/>
        <v>25000</v>
      </c>
      <c r="F70" s="9">
        <v>37000</v>
      </c>
      <c r="G70" s="9">
        <v>0</v>
      </c>
      <c r="H70" s="9">
        <f t="shared" si="14"/>
        <v>37000</v>
      </c>
      <c r="I70" s="9">
        <v>40000</v>
      </c>
      <c r="J70" s="9">
        <v>0</v>
      </c>
      <c r="K70" s="9">
        <f t="shared" si="15"/>
        <v>40000</v>
      </c>
    </row>
    <row r="71" spans="1:11" ht="114" customHeight="1">
      <c r="A71" s="32" t="s">
        <v>80</v>
      </c>
      <c r="B71" s="70" t="s">
        <v>29</v>
      </c>
      <c r="C71" s="9">
        <v>30000</v>
      </c>
      <c r="D71" s="9">
        <v>0</v>
      </c>
      <c r="E71" s="9">
        <f t="shared" si="13"/>
        <v>30000</v>
      </c>
      <c r="F71" s="9">
        <v>38000</v>
      </c>
      <c r="G71" s="9">
        <v>0</v>
      </c>
      <c r="H71" s="9">
        <f t="shared" si="14"/>
        <v>38000</v>
      </c>
      <c r="I71" s="9">
        <v>40000</v>
      </c>
      <c r="J71" s="9">
        <v>0</v>
      </c>
      <c r="K71" s="9">
        <f t="shared" si="15"/>
        <v>40000</v>
      </c>
    </row>
    <row r="72" spans="1:11" ht="95.25" customHeight="1">
      <c r="A72" s="27" t="s">
        <v>121</v>
      </c>
      <c r="B72" s="68" t="s">
        <v>228</v>
      </c>
      <c r="C72" s="14">
        <f>C73</f>
        <v>400000</v>
      </c>
      <c r="D72" s="14">
        <f>D73</f>
        <v>0</v>
      </c>
      <c r="E72" s="14">
        <f t="shared" si="13"/>
        <v>400000</v>
      </c>
      <c r="F72" s="14">
        <f>F73</f>
        <v>410000</v>
      </c>
      <c r="G72" s="14">
        <f>G73</f>
        <v>0</v>
      </c>
      <c r="H72" s="14">
        <f t="shared" si="14"/>
        <v>410000</v>
      </c>
      <c r="I72" s="14">
        <f>I73</f>
        <v>415000</v>
      </c>
      <c r="J72" s="14">
        <f>J73</f>
        <v>0</v>
      </c>
      <c r="K72" s="14">
        <f t="shared" si="15"/>
        <v>415000</v>
      </c>
    </row>
    <row r="73" spans="1:11" ht="81" customHeight="1">
      <c r="A73" s="32" t="s">
        <v>27</v>
      </c>
      <c r="B73" s="71" t="s">
        <v>228</v>
      </c>
      <c r="C73" s="9">
        <v>400000</v>
      </c>
      <c r="D73" s="9">
        <v>0</v>
      </c>
      <c r="E73" s="9">
        <f t="shared" si="13"/>
        <v>400000</v>
      </c>
      <c r="F73" s="9">
        <v>410000</v>
      </c>
      <c r="G73" s="9">
        <v>0</v>
      </c>
      <c r="H73" s="9">
        <f t="shared" si="14"/>
        <v>410000</v>
      </c>
      <c r="I73" s="9">
        <v>415000</v>
      </c>
      <c r="J73" s="9">
        <v>0</v>
      </c>
      <c r="K73" s="9">
        <f t="shared" si="15"/>
        <v>415000</v>
      </c>
    </row>
    <row r="74" spans="1:11" ht="101.25" customHeight="1">
      <c r="A74" s="27" t="s">
        <v>261</v>
      </c>
      <c r="B74" s="60" t="s">
        <v>262</v>
      </c>
      <c r="C74" s="14">
        <f>C75</f>
        <v>350000</v>
      </c>
      <c r="D74" s="14">
        <f>D75</f>
        <v>0</v>
      </c>
      <c r="E74" s="14">
        <f t="shared" si="13"/>
        <v>350000</v>
      </c>
      <c r="F74" s="14">
        <f>F75</f>
        <v>350000</v>
      </c>
      <c r="G74" s="14">
        <f>G75</f>
        <v>0</v>
      </c>
      <c r="H74" s="14">
        <f t="shared" si="14"/>
        <v>350000</v>
      </c>
      <c r="I74" s="14">
        <f>I75</f>
        <v>350000</v>
      </c>
      <c r="J74" s="14">
        <f>J75</f>
        <v>0</v>
      </c>
      <c r="K74" s="14">
        <f t="shared" si="15"/>
        <v>350000</v>
      </c>
    </row>
    <row r="75" spans="1:11" ht="74.25" customHeight="1">
      <c r="A75" s="31" t="s">
        <v>122</v>
      </c>
      <c r="B75" s="63" t="s">
        <v>200</v>
      </c>
      <c r="C75" s="11">
        <f>C76</f>
        <v>350000</v>
      </c>
      <c r="D75" s="11">
        <f>D76</f>
        <v>0</v>
      </c>
      <c r="E75" s="11">
        <f t="shared" si="13"/>
        <v>350000</v>
      </c>
      <c r="F75" s="11">
        <f>F76</f>
        <v>350000</v>
      </c>
      <c r="G75" s="11">
        <f>G76</f>
        <v>0</v>
      </c>
      <c r="H75" s="11">
        <f t="shared" si="14"/>
        <v>350000</v>
      </c>
      <c r="I75" s="11">
        <f>I76</f>
        <v>350000</v>
      </c>
      <c r="J75" s="11">
        <f>J76</f>
        <v>0</v>
      </c>
      <c r="K75" s="11">
        <f t="shared" si="15"/>
        <v>350000</v>
      </c>
    </row>
    <row r="76" spans="1:11" ht="75" customHeight="1">
      <c r="A76" s="33" t="s">
        <v>81</v>
      </c>
      <c r="B76" s="72" t="s">
        <v>200</v>
      </c>
      <c r="C76" s="15">
        <v>350000</v>
      </c>
      <c r="D76" s="15">
        <v>0</v>
      </c>
      <c r="E76" s="15">
        <f t="shared" si="13"/>
        <v>350000</v>
      </c>
      <c r="F76" s="15">
        <v>350000</v>
      </c>
      <c r="G76" s="15">
        <v>0</v>
      </c>
      <c r="H76" s="15">
        <f t="shared" si="14"/>
        <v>350000</v>
      </c>
      <c r="I76" s="15">
        <v>350000</v>
      </c>
      <c r="J76" s="15">
        <v>0</v>
      </c>
      <c r="K76" s="15">
        <f t="shared" si="15"/>
        <v>350000</v>
      </c>
    </row>
    <row r="77" spans="1:11" ht="98.25" customHeight="1">
      <c r="A77" s="30" t="s">
        <v>263</v>
      </c>
      <c r="B77" s="60" t="s">
        <v>264</v>
      </c>
      <c r="C77" s="14">
        <f>C78</f>
        <v>381300</v>
      </c>
      <c r="D77" s="14">
        <f>D78</f>
        <v>0</v>
      </c>
      <c r="E77" s="14">
        <f t="shared" si="13"/>
        <v>381300</v>
      </c>
      <c r="F77" s="14">
        <f>F78</f>
        <v>381300</v>
      </c>
      <c r="G77" s="14">
        <f>G78</f>
        <v>0</v>
      </c>
      <c r="H77" s="14">
        <f t="shared" si="14"/>
        <v>381300</v>
      </c>
      <c r="I77" s="14">
        <f>I78</f>
        <v>381300</v>
      </c>
      <c r="J77" s="14">
        <f>J78</f>
        <v>0</v>
      </c>
      <c r="K77" s="14">
        <f t="shared" si="15"/>
        <v>381300</v>
      </c>
    </row>
    <row r="78" spans="1:11" ht="75" customHeight="1">
      <c r="A78" s="31" t="s">
        <v>123</v>
      </c>
      <c r="B78" s="63" t="s">
        <v>105</v>
      </c>
      <c r="C78" s="11">
        <f>C79</f>
        <v>381300</v>
      </c>
      <c r="D78" s="11">
        <f>D79</f>
        <v>0</v>
      </c>
      <c r="E78" s="11">
        <f t="shared" si="13"/>
        <v>381300</v>
      </c>
      <c r="F78" s="11">
        <f>F79</f>
        <v>381300</v>
      </c>
      <c r="G78" s="11">
        <f>G79</f>
        <v>0</v>
      </c>
      <c r="H78" s="11">
        <f t="shared" si="14"/>
        <v>381300</v>
      </c>
      <c r="I78" s="11">
        <f>I79</f>
        <v>381300</v>
      </c>
      <c r="J78" s="11">
        <f>J79</f>
        <v>0</v>
      </c>
      <c r="K78" s="11">
        <f t="shared" si="15"/>
        <v>381300</v>
      </c>
    </row>
    <row r="79" spans="1:11" ht="78.75" customHeight="1">
      <c r="A79" s="33" t="s">
        <v>106</v>
      </c>
      <c r="B79" s="73" t="s">
        <v>105</v>
      </c>
      <c r="C79" s="9">
        <v>381300</v>
      </c>
      <c r="D79" s="9">
        <v>0</v>
      </c>
      <c r="E79" s="9">
        <f t="shared" si="13"/>
        <v>381300</v>
      </c>
      <c r="F79" s="9">
        <v>381300</v>
      </c>
      <c r="G79" s="9">
        <v>0</v>
      </c>
      <c r="H79" s="9">
        <f t="shared" si="14"/>
        <v>381300</v>
      </c>
      <c r="I79" s="9">
        <v>381300</v>
      </c>
      <c r="J79" s="9">
        <v>0</v>
      </c>
      <c r="K79" s="9">
        <f t="shared" si="15"/>
        <v>381300</v>
      </c>
    </row>
    <row r="80" spans="1:11" ht="64.5" customHeight="1">
      <c r="A80" s="30" t="s">
        <v>265</v>
      </c>
      <c r="B80" s="60" t="s">
        <v>266</v>
      </c>
      <c r="C80" s="14">
        <f>C81</f>
        <v>151300</v>
      </c>
      <c r="D80" s="14">
        <f>D81</f>
        <v>0</v>
      </c>
      <c r="E80" s="14">
        <f t="shared" si="13"/>
        <v>151300</v>
      </c>
      <c r="F80" s="14">
        <f>F81</f>
        <v>151300</v>
      </c>
      <c r="G80" s="14">
        <f>G81</f>
        <v>0</v>
      </c>
      <c r="H80" s="14">
        <f t="shared" si="14"/>
        <v>151300</v>
      </c>
      <c r="I80" s="14">
        <f>I81</f>
        <v>151300</v>
      </c>
      <c r="J80" s="14">
        <f>J81</f>
        <v>0</v>
      </c>
      <c r="K80" s="14">
        <f t="shared" si="15"/>
        <v>151300</v>
      </c>
    </row>
    <row r="81" spans="1:11" ht="47.25" customHeight="1">
      <c r="A81" s="31" t="s">
        <v>124</v>
      </c>
      <c r="B81" s="63" t="s">
        <v>231</v>
      </c>
      <c r="C81" s="11">
        <f>C82</f>
        <v>151300</v>
      </c>
      <c r="D81" s="11">
        <f>D82</f>
        <v>0</v>
      </c>
      <c r="E81" s="11">
        <f t="shared" si="13"/>
        <v>151300</v>
      </c>
      <c r="F81" s="11">
        <f>F82</f>
        <v>151300</v>
      </c>
      <c r="G81" s="11">
        <f>G82</f>
        <v>0</v>
      </c>
      <c r="H81" s="11">
        <f t="shared" si="14"/>
        <v>151300</v>
      </c>
      <c r="I81" s="11">
        <f>I82</f>
        <v>151300</v>
      </c>
      <c r="J81" s="11">
        <f>J82</f>
        <v>0</v>
      </c>
      <c r="K81" s="11">
        <f t="shared" si="15"/>
        <v>151300</v>
      </c>
    </row>
    <row r="82" spans="1:11" ht="39" customHeight="1">
      <c r="A82" s="31" t="s">
        <v>230</v>
      </c>
      <c r="B82" s="61" t="s">
        <v>231</v>
      </c>
      <c r="C82" s="11">
        <v>151300</v>
      </c>
      <c r="D82" s="11">
        <v>0</v>
      </c>
      <c r="E82" s="11">
        <f t="shared" si="13"/>
        <v>151300</v>
      </c>
      <c r="F82" s="11">
        <v>151300</v>
      </c>
      <c r="G82" s="11">
        <v>0</v>
      </c>
      <c r="H82" s="11">
        <f t="shared" si="14"/>
        <v>151300</v>
      </c>
      <c r="I82" s="11">
        <v>151300</v>
      </c>
      <c r="J82" s="11">
        <v>0</v>
      </c>
      <c r="K82" s="11">
        <f t="shared" si="15"/>
        <v>151300</v>
      </c>
    </row>
    <row r="83" spans="1:11" ht="102.75" customHeight="1">
      <c r="A83" s="30" t="s">
        <v>268</v>
      </c>
      <c r="B83" s="60" t="s">
        <v>267</v>
      </c>
      <c r="C83" s="14">
        <f aca="true" t="shared" si="16" ref="C83:D85">C84</f>
        <v>5200</v>
      </c>
      <c r="D83" s="14">
        <f t="shared" si="16"/>
        <v>0</v>
      </c>
      <c r="E83" s="14">
        <f t="shared" si="13"/>
        <v>5200</v>
      </c>
      <c r="F83" s="14">
        <f aca="true" t="shared" si="17" ref="F83:G85">F84</f>
        <v>5200</v>
      </c>
      <c r="G83" s="14">
        <f t="shared" si="17"/>
        <v>0</v>
      </c>
      <c r="H83" s="14">
        <f t="shared" si="14"/>
        <v>5200</v>
      </c>
      <c r="I83" s="14">
        <f aca="true" t="shared" si="18" ref="I83:J85">I84</f>
        <v>5200</v>
      </c>
      <c r="J83" s="14">
        <f t="shared" si="18"/>
        <v>0</v>
      </c>
      <c r="K83" s="14">
        <f t="shared" si="15"/>
        <v>5200</v>
      </c>
    </row>
    <row r="84" spans="1:11" ht="102.75" customHeight="1">
      <c r="A84" s="31" t="s">
        <v>270</v>
      </c>
      <c r="B84" s="74" t="s">
        <v>269</v>
      </c>
      <c r="C84" s="11">
        <f t="shared" si="16"/>
        <v>5200</v>
      </c>
      <c r="D84" s="11">
        <f t="shared" si="16"/>
        <v>0</v>
      </c>
      <c r="E84" s="11">
        <f t="shared" si="13"/>
        <v>5200</v>
      </c>
      <c r="F84" s="11">
        <f t="shared" si="17"/>
        <v>5200</v>
      </c>
      <c r="G84" s="11">
        <f t="shared" si="17"/>
        <v>0</v>
      </c>
      <c r="H84" s="11">
        <f t="shared" si="14"/>
        <v>5200</v>
      </c>
      <c r="I84" s="11">
        <f t="shared" si="18"/>
        <v>5200</v>
      </c>
      <c r="J84" s="11">
        <f t="shared" si="18"/>
        <v>0</v>
      </c>
      <c r="K84" s="11">
        <f t="shared" si="15"/>
        <v>5200</v>
      </c>
    </row>
    <row r="85" spans="1:11" ht="79.5" customHeight="1">
      <c r="A85" s="31" t="s">
        <v>125</v>
      </c>
      <c r="B85" s="63" t="s">
        <v>202</v>
      </c>
      <c r="C85" s="11">
        <f t="shared" si="16"/>
        <v>5200</v>
      </c>
      <c r="D85" s="11">
        <f t="shared" si="16"/>
        <v>0</v>
      </c>
      <c r="E85" s="11">
        <f t="shared" si="13"/>
        <v>5200</v>
      </c>
      <c r="F85" s="11">
        <f t="shared" si="17"/>
        <v>5200</v>
      </c>
      <c r="G85" s="11">
        <f t="shared" si="17"/>
        <v>0</v>
      </c>
      <c r="H85" s="11">
        <f t="shared" si="14"/>
        <v>5200</v>
      </c>
      <c r="I85" s="11">
        <f t="shared" si="18"/>
        <v>5200</v>
      </c>
      <c r="J85" s="11">
        <f t="shared" si="18"/>
        <v>0</v>
      </c>
      <c r="K85" s="11">
        <f t="shared" si="15"/>
        <v>5200</v>
      </c>
    </row>
    <row r="86" spans="1:11" ht="75.75" customHeight="1">
      <c r="A86" s="33" t="s">
        <v>201</v>
      </c>
      <c r="B86" s="72" t="s">
        <v>202</v>
      </c>
      <c r="C86" s="9">
        <v>5200</v>
      </c>
      <c r="D86" s="9">
        <v>0</v>
      </c>
      <c r="E86" s="9">
        <f t="shared" si="13"/>
        <v>5200</v>
      </c>
      <c r="F86" s="9">
        <v>5200</v>
      </c>
      <c r="G86" s="9">
        <v>0</v>
      </c>
      <c r="H86" s="9">
        <f t="shared" si="14"/>
        <v>5200</v>
      </c>
      <c r="I86" s="9">
        <v>5200</v>
      </c>
      <c r="J86" s="9">
        <v>0</v>
      </c>
      <c r="K86" s="9">
        <f t="shared" si="15"/>
        <v>5200</v>
      </c>
    </row>
    <row r="87" spans="1:11" ht="20.25" customHeight="1">
      <c r="A87" s="26" t="s">
        <v>244</v>
      </c>
      <c r="B87" s="59" t="s">
        <v>56</v>
      </c>
      <c r="C87" s="16">
        <f>C90+C92+C93</f>
        <v>163900</v>
      </c>
      <c r="D87" s="16">
        <f>D90+D92+D93</f>
        <v>0</v>
      </c>
      <c r="E87" s="16">
        <f t="shared" si="13"/>
        <v>163900</v>
      </c>
      <c r="F87" s="16">
        <f>F90+F92+F93</f>
        <v>170400</v>
      </c>
      <c r="G87" s="16">
        <f>G90+G92+G93</f>
        <v>0</v>
      </c>
      <c r="H87" s="16">
        <f t="shared" si="14"/>
        <v>170400</v>
      </c>
      <c r="I87" s="16">
        <f>I90+I92+I93</f>
        <v>177300</v>
      </c>
      <c r="J87" s="16">
        <f>J90+J92+J93</f>
        <v>0</v>
      </c>
      <c r="K87" s="16">
        <f t="shared" si="15"/>
        <v>177300</v>
      </c>
    </row>
    <row r="88" spans="1:11" ht="20.25" customHeight="1">
      <c r="A88" s="27" t="s">
        <v>272</v>
      </c>
      <c r="B88" s="75" t="s">
        <v>271</v>
      </c>
      <c r="C88" s="19">
        <f>C89+C91</f>
        <v>163900</v>
      </c>
      <c r="D88" s="19">
        <f>D89+D91</f>
        <v>0</v>
      </c>
      <c r="E88" s="19">
        <f t="shared" si="13"/>
        <v>163900</v>
      </c>
      <c r="F88" s="19">
        <f>F89+F91</f>
        <v>170400</v>
      </c>
      <c r="G88" s="19">
        <f>G89+G91</f>
        <v>0</v>
      </c>
      <c r="H88" s="19">
        <f t="shared" si="14"/>
        <v>170400</v>
      </c>
      <c r="I88" s="19">
        <f>I89+I91</f>
        <v>177300</v>
      </c>
      <c r="J88" s="19">
        <f>J89+J91</f>
        <v>0</v>
      </c>
      <c r="K88" s="19">
        <f t="shared" si="15"/>
        <v>177300</v>
      </c>
    </row>
    <row r="89" spans="1:11" ht="18.75" customHeight="1">
      <c r="A89" s="27" t="s">
        <v>134</v>
      </c>
      <c r="B89" s="60" t="s">
        <v>204</v>
      </c>
      <c r="C89" s="14">
        <f>C90</f>
        <v>20700</v>
      </c>
      <c r="D89" s="14">
        <f>D90</f>
        <v>0</v>
      </c>
      <c r="E89" s="14">
        <f t="shared" si="13"/>
        <v>20700</v>
      </c>
      <c r="F89" s="14">
        <f>F90</f>
        <v>21500</v>
      </c>
      <c r="G89" s="14">
        <f>G90</f>
        <v>0</v>
      </c>
      <c r="H89" s="14">
        <f t="shared" si="14"/>
        <v>21500</v>
      </c>
      <c r="I89" s="14">
        <f>I90</f>
        <v>22400</v>
      </c>
      <c r="J89" s="14">
        <f>J90</f>
        <v>0</v>
      </c>
      <c r="K89" s="14">
        <f t="shared" si="15"/>
        <v>22400</v>
      </c>
    </row>
    <row r="90" spans="1:11" ht="38.25" customHeight="1">
      <c r="A90" s="32" t="s">
        <v>203</v>
      </c>
      <c r="B90" s="76" t="s">
        <v>204</v>
      </c>
      <c r="C90" s="9">
        <v>20700</v>
      </c>
      <c r="D90" s="9"/>
      <c r="E90" s="9">
        <f t="shared" si="13"/>
        <v>20700</v>
      </c>
      <c r="F90" s="9">
        <v>21500</v>
      </c>
      <c r="G90" s="9"/>
      <c r="H90" s="9">
        <f t="shared" si="14"/>
        <v>21500</v>
      </c>
      <c r="I90" s="9">
        <v>22400</v>
      </c>
      <c r="J90" s="9"/>
      <c r="K90" s="9">
        <f t="shared" si="15"/>
        <v>22400</v>
      </c>
    </row>
    <row r="91" spans="1:11" ht="24" customHeight="1">
      <c r="A91" s="27" t="s">
        <v>135</v>
      </c>
      <c r="B91" s="60" t="s">
        <v>206</v>
      </c>
      <c r="C91" s="14">
        <f>C92</f>
        <v>143200</v>
      </c>
      <c r="D91" s="14">
        <f>D92</f>
        <v>0</v>
      </c>
      <c r="E91" s="14">
        <f t="shared" si="13"/>
        <v>143200</v>
      </c>
      <c r="F91" s="14">
        <f>F92</f>
        <v>148900</v>
      </c>
      <c r="G91" s="14">
        <f>G92</f>
        <v>0</v>
      </c>
      <c r="H91" s="14">
        <f t="shared" si="14"/>
        <v>148900</v>
      </c>
      <c r="I91" s="14">
        <f>I92</f>
        <v>154900</v>
      </c>
      <c r="J91" s="14">
        <f>J92</f>
        <v>0</v>
      </c>
      <c r="K91" s="14">
        <f t="shared" si="15"/>
        <v>154900</v>
      </c>
    </row>
    <row r="92" spans="1:11" ht="25.5" customHeight="1">
      <c r="A92" s="32" t="s">
        <v>205</v>
      </c>
      <c r="B92" s="76" t="s">
        <v>206</v>
      </c>
      <c r="C92" s="9">
        <v>143200</v>
      </c>
      <c r="D92" s="9"/>
      <c r="E92" s="9">
        <f t="shared" si="13"/>
        <v>143200</v>
      </c>
      <c r="F92" s="9">
        <v>148900</v>
      </c>
      <c r="G92" s="9"/>
      <c r="H92" s="9">
        <f t="shared" si="14"/>
        <v>148900</v>
      </c>
      <c r="I92" s="9">
        <v>154900</v>
      </c>
      <c r="J92" s="9"/>
      <c r="K92" s="9">
        <f t="shared" si="15"/>
        <v>154900</v>
      </c>
    </row>
    <row r="93" spans="1:11" ht="18.75" customHeight="1" hidden="1">
      <c r="A93" s="32" t="s">
        <v>234</v>
      </c>
      <c r="B93" s="76" t="s">
        <v>235</v>
      </c>
      <c r="C93" s="9"/>
      <c r="D93" s="9"/>
      <c r="E93" s="9"/>
      <c r="F93" s="9"/>
      <c r="G93" s="9"/>
      <c r="H93" s="9"/>
      <c r="I93" s="9"/>
      <c r="J93" s="9"/>
      <c r="K93" s="9"/>
    </row>
    <row r="94" spans="1:11" ht="43.5" customHeight="1">
      <c r="A94" s="26" t="s">
        <v>207</v>
      </c>
      <c r="B94" s="59" t="s">
        <v>220</v>
      </c>
      <c r="C94" s="8">
        <f>C97+C104+C107</f>
        <v>9476520</v>
      </c>
      <c r="D94" s="8">
        <f>D97+D104+D107</f>
        <v>-86844</v>
      </c>
      <c r="E94" s="8">
        <f>C94+D94</f>
        <v>9389676</v>
      </c>
      <c r="F94" s="8">
        <f>F97+F104+F107</f>
        <v>8999700</v>
      </c>
      <c r="G94" s="8">
        <f>G97+G104+G107</f>
        <v>0</v>
      </c>
      <c r="H94" s="8">
        <f>F94+G94</f>
        <v>8999700</v>
      </c>
      <c r="I94" s="8">
        <f>I97+I104+I107</f>
        <v>9273700</v>
      </c>
      <c r="J94" s="8">
        <f>J97+J104+J107</f>
        <v>0</v>
      </c>
      <c r="K94" s="8">
        <f>I94+J94</f>
        <v>9273700</v>
      </c>
    </row>
    <row r="95" spans="1:11" ht="20.25" customHeight="1">
      <c r="A95" s="34" t="s">
        <v>274</v>
      </c>
      <c r="B95" s="75" t="s">
        <v>273</v>
      </c>
      <c r="C95" s="14">
        <f>C96</f>
        <v>97000</v>
      </c>
      <c r="D95" s="14">
        <f>D96</f>
        <v>0</v>
      </c>
      <c r="E95" s="14">
        <f>C95+D95</f>
        <v>97000</v>
      </c>
      <c r="F95" s="14">
        <f>F96</f>
        <v>71000</v>
      </c>
      <c r="G95" s="14">
        <f>G96</f>
        <v>0</v>
      </c>
      <c r="H95" s="14">
        <f>F95+G95</f>
        <v>71000</v>
      </c>
      <c r="I95" s="14">
        <f>I96</f>
        <v>71000</v>
      </c>
      <c r="J95" s="14">
        <f>J96</f>
        <v>0</v>
      </c>
      <c r="K95" s="14">
        <f>I95+J95</f>
        <v>71000</v>
      </c>
    </row>
    <row r="96" spans="1:11" ht="21" customHeight="1">
      <c r="A96" s="34" t="s">
        <v>276</v>
      </c>
      <c r="B96" s="75" t="s">
        <v>275</v>
      </c>
      <c r="C96" s="14">
        <f>C97</f>
        <v>97000</v>
      </c>
      <c r="D96" s="14">
        <f>D97</f>
        <v>0</v>
      </c>
      <c r="E96" s="14">
        <f>C96+D96</f>
        <v>97000</v>
      </c>
      <c r="F96" s="14">
        <f>F97</f>
        <v>71000</v>
      </c>
      <c r="G96" s="14">
        <f>G97</f>
        <v>0</v>
      </c>
      <c r="H96" s="14">
        <f>F96+G96</f>
        <v>71000</v>
      </c>
      <c r="I96" s="14">
        <f>I97</f>
        <v>71000</v>
      </c>
      <c r="J96" s="14">
        <f>J97</f>
        <v>0</v>
      </c>
      <c r="K96" s="14">
        <f>I96+J96</f>
        <v>71000</v>
      </c>
    </row>
    <row r="97" spans="1:11" ht="37.5" customHeight="1">
      <c r="A97" s="28" t="s">
        <v>136</v>
      </c>
      <c r="B97" s="61" t="s">
        <v>154</v>
      </c>
      <c r="C97" s="11">
        <v>97000</v>
      </c>
      <c r="D97" s="11"/>
      <c r="E97" s="11">
        <f>C97+D97</f>
        <v>97000</v>
      </c>
      <c r="F97" s="11">
        <f>F98+F99+F100+F101</f>
        <v>71000</v>
      </c>
      <c r="G97" s="11">
        <f>G98+G99+G100+G101</f>
        <v>0</v>
      </c>
      <c r="H97" s="11">
        <f>F97+G97</f>
        <v>71000</v>
      </c>
      <c r="I97" s="11">
        <f>I98+I99+I100+I101</f>
        <v>71000</v>
      </c>
      <c r="J97" s="11">
        <f>J98+J99+J100+J101</f>
        <v>0</v>
      </c>
      <c r="K97" s="11">
        <f>I97+J97</f>
        <v>71000</v>
      </c>
    </row>
    <row r="98" spans="1:11" ht="99.75" customHeight="1">
      <c r="A98" s="32" t="s">
        <v>115</v>
      </c>
      <c r="B98" s="73" t="s">
        <v>30</v>
      </c>
      <c r="C98" s="9">
        <v>12000</v>
      </c>
      <c r="D98" s="9">
        <v>0</v>
      </c>
      <c r="E98" s="9">
        <f>C98+D98</f>
        <v>12000</v>
      </c>
      <c r="F98" s="9">
        <v>12000</v>
      </c>
      <c r="G98" s="9">
        <v>0</v>
      </c>
      <c r="H98" s="9">
        <f>F98+G98</f>
        <v>12000</v>
      </c>
      <c r="I98" s="9">
        <v>12000</v>
      </c>
      <c r="J98" s="9">
        <v>0</v>
      </c>
      <c r="K98" s="9">
        <f>I98+J98</f>
        <v>12000</v>
      </c>
    </row>
    <row r="99" spans="1:11" ht="14.25" customHeight="1" hidden="1">
      <c r="A99" s="32" t="s">
        <v>93</v>
      </c>
      <c r="B99" s="73" t="s">
        <v>31</v>
      </c>
      <c r="C99" s="9">
        <v>0</v>
      </c>
      <c r="D99" s="9">
        <v>0</v>
      </c>
      <c r="E99" s="9"/>
      <c r="F99" s="9">
        <v>0</v>
      </c>
      <c r="G99" s="9">
        <v>0</v>
      </c>
      <c r="H99" s="9"/>
      <c r="I99" s="9">
        <v>0</v>
      </c>
      <c r="J99" s="9">
        <v>0</v>
      </c>
      <c r="K99" s="9"/>
    </row>
    <row r="100" spans="1:11" ht="78" customHeight="1">
      <c r="A100" s="32" t="s">
        <v>91</v>
      </c>
      <c r="B100" s="73" t="s">
        <v>32</v>
      </c>
      <c r="C100" s="9">
        <v>9000</v>
      </c>
      <c r="D100" s="9">
        <v>0</v>
      </c>
      <c r="E100" s="9">
        <f aca="true" t="shared" si="19" ref="E100:E110">C100+D100</f>
        <v>9000</v>
      </c>
      <c r="F100" s="9">
        <v>9000</v>
      </c>
      <c r="G100" s="9">
        <v>0</v>
      </c>
      <c r="H100" s="9">
        <f aca="true" t="shared" si="20" ref="H100:H110">F100+G100</f>
        <v>9000</v>
      </c>
      <c r="I100" s="9">
        <v>9000</v>
      </c>
      <c r="J100" s="9">
        <v>0</v>
      </c>
      <c r="K100" s="9">
        <f aca="true" t="shared" si="21" ref="K100:K110">I100+J100</f>
        <v>9000</v>
      </c>
    </row>
    <row r="101" spans="1:11" ht="73.5" customHeight="1">
      <c r="A101" s="32" t="s">
        <v>92</v>
      </c>
      <c r="B101" s="73" t="s">
        <v>33</v>
      </c>
      <c r="C101" s="9">
        <v>76000</v>
      </c>
      <c r="D101" s="9"/>
      <c r="E101" s="9">
        <f t="shared" si="19"/>
        <v>76000</v>
      </c>
      <c r="F101" s="9">
        <v>50000</v>
      </c>
      <c r="G101" s="9">
        <v>0</v>
      </c>
      <c r="H101" s="9">
        <f t="shared" si="20"/>
        <v>50000</v>
      </c>
      <c r="I101" s="9">
        <v>50000</v>
      </c>
      <c r="J101" s="9">
        <v>0</v>
      </c>
      <c r="K101" s="9">
        <f t="shared" si="21"/>
        <v>50000</v>
      </c>
    </row>
    <row r="102" spans="1:11" ht="20.25" customHeight="1">
      <c r="A102" s="27" t="s">
        <v>288</v>
      </c>
      <c r="B102" s="75" t="s">
        <v>277</v>
      </c>
      <c r="C102" s="18">
        <f>C103+C106</f>
        <v>9379520</v>
      </c>
      <c r="D102" s="18">
        <f>D103+D106</f>
        <v>-86844</v>
      </c>
      <c r="E102" s="18">
        <f t="shared" si="19"/>
        <v>9292676</v>
      </c>
      <c r="F102" s="14">
        <f>F103+F106</f>
        <v>8928700</v>
      </c>
      <c r="G102" s="18">
        <f>G103+G106</f>
        <v>0</v>
      </c>
      <c r="H102" s="18">
        <f t="shared" si="20"/>
        <v>8928700</v>
      </c>
      <c r="I102" s="14">
        <f>I103+I106</f>
        <v>9202700</v>
      </c>
      <c r="J102" s="18">
        <f>J103+J106</f>
        <v>0</v>
      </c>
      <c r="K102" s="18">
        <f t="shared" si="21"/>
        <v>9202700</v>
      </c>
    </row>
    <row r="103" spans="1:11" ht="39.75" customHeight="1">
      <c r="A103" s="27" t="s">
        <v>279</v>
      </c>
      <c r="B103" s="60" t="s">
        <v>278</v>
      </c>
      <c r="C103" s="21">
        <f>C104</f>
        <v>5520</v>
      </c>
      <c r="D103" s="21">
        <f>D104</f>
        <v>0</v>
      </c>
      <c r="E103" s="21">
        <f t="shared" si="19"/>
        <v>5520</v>
      </c>
      <c r="F103" s="20">
        <f>F104</f>
        <v>5700</v>
      </c>
      <c r="G103" s="21">
        <f>G104</f>
        <v>0</v>
      </c>
      <c r="H103" s="21">
        <f t="shared" si="20"/>
        <v>5700</v>
      </c>
      <c r="I103" s="20">
        <f>I104</f>
        <v>5700</v>
      </c>
      <c r="J103" s="21">
        <f>J104</f>
        <v>0</v>
      </c>
      <c r="K103" s="21">
        <f t="shared" si="21"/>
        <v>5700</v>
      </c>
    </row>
    <row r="104" spans="1:11" ht="36.75" customHeight="1">
      <c r="A104" s="28" t="s">
        <v>137</v>
      </c>
      <c r="B104" s="65" t="s">
        <v>43</v>
      </c>
      <c r="C104" s="11">
        <f>C105</f>
        <v>5520</v>
      </c>
      <c r="D104" s="11">
        <f>D105</f>
        <v>0</v>
      </c>
      <c r="E104" s="11">
        <f t="shared" si="19"/>
        <v>5520</v>
      </c>
      <c r="F104" s="11">
        <f>F105</f>
        <v>5700</v>
      </c>
      <c r="G104" s="11">
        <f>G105</f>
        <v>0</v>
      </c>
      <c r="H104" s="11">
        <f t="shared" si="20"/>
        <v>5700</v>
      </c>
      <c r="I104" s="11">
        <f>I105</f>
        <v>5700</v>
      </c>
      <c r="J104" s="11">
        <f>J105</f>
        <v>0</v>
      </c>
      <c r="K104" s="11">
        <f t="shared" si="21"/>
        <v>5700</v>
      </c>
    </row>
    <row r="105" spans="1:11" ht="44.25" customHeight="1">
      <c r="A105" s="28" t="s">
        <v>55</v>
      </c>
      <c r="B105" s="65" t="s">
        <v>43</v>
      </c>
      <c r="C105" s="11">
        <v>5520</v>
      </c>
      <c r="D105" s="11">
        <v>0</v>
      </c>
      <c r="E105" s="11">
        <f t="shared" si="19"/>
        <v>5520</v>
      </c>
      <c r="F105" s="11">
        <v>5700</v>
      </c>
      <c r="G105" s="11">
        <v>0</v>
      </c>
      <c r="H105" s="11">
        <f t="shared" si="20"/>
        <v>5700</v>
      </c>
      <c r="I105" s="11">
        <v>5700</v>
      </c>
      <c r="J105" s="11">
        <v>0</v>
      </c>
      <c r="K105" s="11">
        <f t="shared" si="21"/>
        <v>5700</v>
      </c>
    </row>
    <row r="106" spans="1:11" ht="24" customHeight="1">
      <c r="A106" s="27" t="s">
        <v>281</v>
      </c>
      <c r="B106" s="67" t="s">
        <v>280</v>
      </c>
      <c r="C106" s="14">
        <f>C107</f>
        <v>9374000</v>
      </c>
      <c r="D106" s="14">
        <f>D107</f>
        <v>-86844</v>
      </c>
      <c r="E106" s="14">
        <f t="shared" si="19"/>
        <v>9287156</v>
      </c>
      <c r="F106" s="14">
        <f>F107</f>
        <v>8923000</v>
      </c>
      <c r="G106" s="14">
        <f>G107</f>
        <v>0</v>
      </c>
      <c r="H106" s="14">
        <f t="shared" si="20"/>
        <v>8923000</v>
      </c>
      <c r="I106" s="14">
        <f>I107</f>
        <v>9197000</v>
      </c>
      <c r="J106" s="14">
        <f>J107</f>
        <v>0</v>
      </c>
      <c r="K106" s="14">
        <f t="shared" si="21"/>
        <v>9197000</v>
      </c>
    </row>
    <row r="107" spans="1:11" ht="56.25" customHeight="1">
      <c r="A107" s="27" t="s">
        <v>138</v>
      </c>
      <c r="B107" s="60" t="s">
        <v>153</v>
      </c>
      <c r="C107" s="14">
        <f>C108+C109+C110+C111+C112+C113+C114+C115+C116</f>
        <v>9374000</v>
      </c>
      <c r="D107" s="14">
        <f>D108+D109+D110+D111+D112+D113+D114+D115+D116</f>
        <v>-86844</v>
      </c>
      <c r="E107" s="14">
        <f t="shared" si="19"/>
        <v>9287156</v>
      </c>
      <c r="F107" s="14">
        <f>F108+F109+F110+F111+F112+F113+F114+F115+F116</f>
        <v>8923000</v>
      </c>
      <c r="G107" s="14">
        <f>G108+G109+G110+G111+G112+G113+G114+G115+G116</f>
        <v>0</v>
      </c>
      <c r="H107" s="14">
        <f t="shared" si="20"/>
        <v>8923000</v>
      </c>
      <c r="I107" s="14">
        <f>I108+I109+I110+I111+I112+I113+I114+I115+I116</f>
        <v>9197000</v>
      </c>
      <c r="J107" s="14">
        <f>J108+J109+J110+J111+J112+J113+J114+J115+J116</f>
        <v>0</v>
      </c>
      <c r="K107" s="14">
        <f t="shared" si="21"/>
        <v>9197000</v>
      </c>
    </row>
    <row r="108" spans="1:11" ht="81" customHeight="1">
      <c r="A108" s="32" t="s">
        <v>96</v>
      </c>
      <c r="B108" s="73" t="s">
        <v>48</v>
      </c>
      <c r="C108" s="9">
        <v>631000</v>
      </c>
      <c r="D108" s="9">
        <v>-25119</v>
      </c>
      <c r="E108" s="9">
        <f t="shared" si="19"/>
        <v>605881</v>
      </c>
      <c r="F108" s="9">
        <v>660000</v>
      </c>
      <c r="G108" s="9">
        <v>0</v>
      </c>
      <c r="H108" s="9">
        <f t="shared" si="20"/>
        <v>660000</v>
      </c>
      <c r="I108" s="9">
        <v>724000</v>
      </c>
      <c r="J108" s="9">
        <v>0</v>
      </c>
      <c r="K108" s="9">
        <f t="shared" si="21"/>
        <v>724000</v>
      </c>
    </row>
    <row r="109" spans="1:11" ht="77.25" customHeight="1">
      <c r="A109" s="32" t="s">
        <v>116</v>
      </c>
      <c r="B109" s="73" t="s">
        <v>50</v>
      </c>
      <c r="C109" s="9">
        <v>4600000</v>
      </c>
      <c r="D109" s="9">
        <f>-61128.6-596.4</f>
        <v>-61725</v>
      </c>
      <c r="E109" s="9">
        <f t="shared" si="19"/>
        <v>4538275</v>
      </c>
      <c r="F109" s="9">
        <v>4900000</v>
      </c>
      <c r="G109" s="9">
        <v>0</v>
      </c>
      <c r="H109" s="9">
        <f t="shared" si="20"/>
        <v>4900000</v>
      </c>
      <c r="I109" s="9">
        <v>5100000</v>
      </c>
      <c r="J109" s="9">
        <v>0</v>
      </c>
      <c r="K109" s="9">
        <f t="shared" si="21"/>
        <v>5100000</v>
      </c>
    </row>
    <row r="110" spans="1:11" ht="59.25" customHeight="1">
      <c r="A110" s="32" t="s">
        <v>86</v>
      </c>
      <c r="B110" s="73" t="s">
        <v>35</v>
      </c>
      <c r="C110" s="9">
        <v>200000</v>
      </c>
      <c r="D110" s="9">
        <v>0</v>
      </c>
      <c r="E110" s="9">
        <f t="shared" si="19"/>
        <v>200000</v>
      </c>
      <c r="F110" s="9">
        <v>200000</v>
      </c>
      <c r="G110" s="9">
        <v>0</v>
      </c>
      <c r="H110" s="9">
        <f t="shared" si="20"/>
        <v>200000</v>
      </c>
      <c r="I110" s="9">
        <v>200000</v>
      </c>
      <c r="J110" s="9">
        <v>0</v>
      </c>
      <c r="K110" s="9">
        <f t="shared" si="21"/>
        <v>200000</v>
      </c>
    </row>
    <row r="111" spans="1:11" ht="9.75" customHeight="1" hidden="1">
      <c r="A111" s="32" t="s">
        <v>87</v>
      </c>
      <c r="B111" s="73" t="s">
        <v>289</v>
      </c>
      <c r="C111" s="9">
        <v>0</v>
      </c>
      <c r="D111" s="9">
        <v>0</v>
      </c>
      <c r="E111" s="9"/>
      <c r="F111" s="9">
        <v>0</v>
      </c>
      <c r="G111" s="9">
        <v>0</v>
      </c>
      <c r="H111" s="9"/>
      <c r="I111" s="9">
        <v>0</v>
      </c>
      <c r="J111" s="9">
        <v>0</v>
      </c>
      <c r="K111" s="9"/>
    </row>
    <row r="112" spans="1:11" ht="60.75" customHeight="1">
      <c r="A112" s="32" t="s">
        <v>88</v>
      </c>
      <c r="B112" s="73" t="s">
        <v>290</v>
      </c>
      <c r="C112" s="9">
        <v>39800</v>
      </c>
      <c r="D112" s="9"/>
      <c r="E112" s="9">
        <f>C112+D112</f>
        <v>39800</v>
      </c>
      <c r="F112" s="9">
        <v>160000</v>
      </c>
      <c r="G112" s="9">
        <v>0</v>
      </c>
      <c r="H112" s="9">
        <f>F112+G112</f>
        <v>160000</v>
      </c>
      <c r="I112" s="9">
        <v>170000</v>
      </c>
      <c r="J112" s="9">
        <v>0</v>
      </c>
      <c r="K112" s="9">
        <f>I112+J112</f>
        <v>170000</v>
      </c>
    </row>
    <row r="113" spans="1:11" ht="60" customHeight="1">
      <c r="A113" s="32" t="s">
        <v>89</v>
      </c>
      <c r="B113" s="73" t="s">
        <v>51</v>
      </c>
      <c r="C113" s="9">
        <v>2136800</v>
      </c>
      <c r="D113" s="9">
        <v>0</v>
      </c>
      <c r="E113" s="9">
        <f>C113+D113</f>
        <v>2136800</v>
      </c>
      <c r="F113" s="9">
        <v>1736800</v>
      </c>
      <c r="G113" s="9">
        <v>0</v>
      </c>
      <c r="H113" s="9">
        <f>F113+G113</f>
        <v>1736800</v>
      </c>
      <c r="I113" s="9">
        <v>1736800</v>
      </c>
      <c r="J113" s="9">
        <v>0</v>
      </c>
      <c r="K113" s="9">
        <f>I113+J113</f>
        <v>1736800</v>
      </c>
    </row>
    <row r="114" spans="1:11" ht="77.25" customHeight="1">
      <c r="A114" s="32" t="s">
        <v>90</v>
      </c>
      <c r="B114" s="73" t="s">
        <v>49</v>
      </c>
      <c r="C114" s="9">
        <v>1050400</v>
      </c>
      <c r="D114" s="9"/>
      <c r="E114" s="9">
        <f>C114+D114</f>
        <v>1050400</v>
      </c>
      <c r="F114" s="9">
        <v>550200</v>
      </c>
      <c r="G114" s="9">
        <v>0</v>
      </c>
      <c r="H114" s="9">
        <f>F114+G114</f>
        <v>550200</v>
      </c>
      <c r="I114" s="9">
        <v>550200</v>
      </c>
      <c r="J114" s="9">
        <v>0</v>
      </c>
      <c r="K114" s="9">
        <f>I114+J114</f>
        <v>550200</v>
      </c>
    </row>
    <row r="115" spans="1:11" ht="0.75" customHeight="1">
      <c r="A115" s="32" t="s">
        <v>94</v>
      </c>
      <c r="B115" s="73" t="s">
        <v>52</v>
      </c>
      <c r="C115" s="9">
        <v>0</v>
      </c>
      <c r="D115" s="9">
        <v>0</v>
      </c>
      <c r="E115" s="9"/>
      <c r="F115" s="9">
        <v>0</v>
      </c>
      <c r="G115" s="9">
        <v>0</v>
      </c>
      <c r="H115" s="9"/>
      <c r="I115" s="9">
        <v>0</v>
      </c>
      <c r="J115" s="9">
        <v>0</v>
      </c>
      <c r="K115" s="9"/>
    </row>
    <row r="116" spans="1:11" ht="59.25" customHeight="1">
      <c r="A116" s="32" t="s">
        <v>95</v>
      </c>
      <c r="B116" s="73" t="s">
        <v>34</v>
      </c>
      <c r="C116" s="9">
        <v>716000</v>
      </c>
      <c r="D116" s="9"/>
      <c r="E116" s="9">
        <f aca="true" t="shared" si="22" ref="E116:E138">C116+D116</f>
        <v>716000</v>
      </c>
      <c r="F116" s="9">
        <v>716000</v>
      </c>
      <c r="G116" s="9">
        <v>0</v>
      </c>
      <c r="H116" s="9">
        <f aca="true" t="shared" si="23" ref="H116:H138">F116+G116</f>
        <v>716000</v>
      </c>
      <c r="I116" s="9">
        <v>716000</v>
      </c>
      <c r="J116" s="9">
        <v>0</v>
      </c>
      <c r="K116" s="9">
        <f aca="true" t="shared" si="24" ref="K116:K138">I116+J116</f>
        <v>716000</v>
      </c>
    </row>
    <row r="117" spans="1:11" ht="37.5" customHeight="1">
      <c r="A117" s="26" t="s">
        <v>208</v>
      </c>
      <c r="B117" s="59" t="s">
        <v>217</v>
      </c>
      <c r="C117" s="8">
        <f>C120+C125</f>
        <v>165000</v>
      </c>
      <c r="D117" s="8">
        <f>D120+D125</f>
        <v>900000</v>
      </c>
      <c r="E117" s="8">
        <f t="shared" si="22"/>
        <v>1065000</v>
      </c>
      <c r="F117" s="8">
        <f>F120+F125</f>
        <v>167000</v>
      </c>
      <c r="G117" s="8">
        <f>G120+G125</f>
        <v>0</v>
      </c>
      <c r="H117" s="8">
        <f t="shared" si="23"/>
        <v>167000</v>
      </c>
      <c r="I117" s="8">
        <f>I120+I125</f>
        <v>168000</v>
      </c>
      <c r="J117" s="8">
        <f>J120+J125</f>
        <v>0</v>
      </c>
      <c r="K117" s="8">
        <f t="shared" si="24"/>
        <v>168000</v>
      </c>
    </row>
    <row r="118" spans="1:11" ht="37.5" customHeight="1">
      <c r="A118" s="27" t="s">
        <v>283</v>
      </c>
      <c r="B118" s="60" t="s">
        <v>282</v>
      </c>
      <c r="C118" s="14">
        <f>C119</f>
        <v>165000</v>
      </c>
      <c r="D118" s="14">
        <f>D119</f>
        <v>0</v>
      </c>
      <c r="E118" s="14">
        <f t="shared" si="22"/>
        <v>165000</v>
      </c>
      <c r="F118" s="14">
        <f>F119</f>
        <v>167000</v>
      </c>
      <c r="G118" s="14">
        <f>G119</f>
        <v>0</v>
      </c>
      <c r="H118" s="14">
        <f t="shared" si="23"/>
        <v>167000</v>
      </c>
      <c r="I118" s="14">
        <f>I119</f>
        <v>168000</v>
      </c>
      <c r="J118" s="14">
        <f>J119</f>
        <v>0</v>
      </c>
      <c r="K118" s="14">
        <f t="shared" si="24"/>
        <v>168000</v>
      </c>
    </row>
    <row r="119" spans="1:11" ht="40.5" customHeight="1">
      <c r="A119" s="28" t="s">
        <v>285</v>
      </c>
      <c r="B119" s="61" t="s">
        <v>284</v>
      </c>
      <c r="C119" s="11">
        <f>C120+C125</f>
        <v>165000</v>
      </c>
      <c r="D119" s="11">
        <v>0</v>
      </c>
      <c r="E119" s="11">
        <f t="shared" si="22"/>
        <v>165000</v>
      </c>
      <c r="F119" s="11">
        <f>F120+F125</f>
        <v>167000</v>
      </c>
      <c r="G119" s="11">
        <v>0</v>
      </c>
      <c r="H119" s="11">
        <f t="shared" si="23"/>
        <v>167000</v>
      </c>
      <c r="I119" s="11">
        <f>I120+I125</f>
        <v>168000</v>
      </c>
      <c r="J119" s="11">
        <v>0</v>
      </c>
      <c r="K119" s="11">
        <f t="shared" si="24"/>
        <v>168000</v>
      </c>
    </row>
    <row r="120" spans="1:11" ht="76.5" customHeight="1">
      <c r="A120" s="27" t="s">
        <v>139</v>
      </c>
      <c r="B120" s="69" t="s">
        <v>232</v>
      </c>
      <c r="C120" s="14">
        <f>C121+C122+C123+C124</f>
        <v>140000</v>
      </c>
      <c r="D120" s="14">
        <f>D121+D122+D123+D124</f>
        <v>800000</v>
      </c>
      <c r="E120" s="14">
        <f t="shared" si="22"/>
        <v>940000</v>
      </c>
      <c r="F120" s="14">
        <f>F121+F122+F123+F124</f>
        <v>142000</v>
      </c>
      <c r="G120" s="14">
        <f>G121+G122+G123+G124</f>
        <v>0</v>
      </c>
      <c r="H120" s="14">
        <f t="shared" si="23"/>
        <v>142000</v>
      </c>
      <c r="I120" s="14">
        <f>I121+I122+I123+I124</f>
        <v>143000</v>
      </c>
      <c r="J120" s="14">
        <f>J121+J122+J123+J124</f>
        <v>0</v>
      </c>
      <c r="K120" s="14">
        <f t="shared" si="24"/>
        <v>143000</v>
      </c>
    </row>
    <row r="121" spans="1:11" ht="93" customHeight="1">
      <c r="A121" s="32" t="s">
        <v>82</v>
      </c>
      <c r="B121" s="70" t="s">
        <v>44</v>
      </c>
      <c r="C121" s="10">
        <v>15000</v>
      </c>
      <c r="D121" s="10">
        <v>0</v>
      </c>
      <c r="E121" s="10">
        <f t="shared" si="22"/>
        <v>15000</v>
      </c>
      <c r="F121" s="10">
        <v>17000</v>
      </c>
      <c r="G121" s="10">
        <v>0</v>
      </c>
      <c r="H121" s="10">
        <f t="shared" si="23"/>
        <v>17000</v>
      </c>
      <c r="I121" s="10">
        <v>18000</v>
      </c>
      <c r="J121" s="10">
        <v>0</v>
      </c>
      <c r="K121" s="10">
        <f t="shared" si="24"/>
        <v>18000</v>
      </c>
    </row>
    <row r="122" spans="1:11" ht="93" customHeight="1">
      <c r="A122" s="32" t="s">
        <v>83</v>
      </c>
      <c r="B122" s="70" t="s">
        <v>45</v>
      </c>
      <c r="C122" s="11">
        <v>40000</v>
      </c>
      <c r="D122" s="11">
        <v>400000</v>
      </c>
      <c r="E122" s="11">
        <f t="shared" si="22"/>
        <v>440000</v>
      </c>
      <c r="F122" s="11">
        <v>40000</v>
      </c>
      <c r="G122" s="11">
        <v>0</v>
      </c>
      <c r="H122" s="11">
        <f t="shared" si="23"/>
        <v>40000</v>
      </c>
      <c r="I122" s="11">
        <v>40000</v>
      </c>
      <c r="J122" s="11">
        <v>0</v>
      </c>
      <c r="K122" s="11">
        <f t="shared" si="24"/>
        <v>40000</v>
      </c>
    </row>
    <row r="123" spans="1:11" ht="96.75" customHeight="1">
      <c r="A123" s="32" t="s">
        <v>84</v>
      </c>
      <c r="B123" s="70" t="s">
        <v>46</v>
      </c>
      <c r="C123" s="11">
        <v>40000</v>
      </c>
      <c r="D123" s="11">
        <v>150000</v>
      </c>
      <c r="E123" s="11">
        <f t="shared" si="22"/>
        <v>190000</v>
      </c>
      <c r="F123" s="11">
        <v>40000</v>
      </c>
      <c r="G123" s="11">
        <v>0</v>
      </c>
      <c r="H123" s="11">
        <f t="shared" si="23"/>
        <v>40000</v>
      </c>
      <c r="I123" s="11">
        <v>40000</v>
      </c>
      <c r="J123" s="11">
        <v>0</v>
      </c>
      <c r="K123" s="11">
        <f t="shared" si="24"/>
        <v>40000</v>
      </c>
    </row>
    <row r="124" spans="1:11" ht="95.25" customHeight="1">
      <c r="A124" s="32" t="s">
        <v>85</v>
      </c>
      <c r="B124" s="70" t="s">
        <v>47</v>
      </c>
      <c r="C124" s="11">
        <v>45000</v>
      </c>
      <c r="D124" s="11">
        <v>250000</v>
      </c>
      <c r="E124" s="11">
        <f t="shared" si="22"/>
        <v>295000</v>
      </c>
      <c r="F124" s="11">
        <v>45000</v>
      </c>
      <c r="G124" s="11">
        <v>0</v>
      </c>
      <c r="H124" s="11">
        <f t="shared" si="23"/>
        <v>45000</v>
      </c>
      <c r="I124" s="11">
        <v>45000</v>
      </c>
      <c r="J124" s="11">
        <v>0</v>
      </c>
      <c r="K124" s="11">
        <f t="shared" si="24"/>
        <v>45000</v>
      </c>
    </row>
    <row r="125" spans="1:11" ht="55.5" customHeight="1">
      <c r="A125" s="27" t="s">
        <v>140</v>
      </c>
      <c r="B125" s="77" t="s">
        <v>229</v>
      </c>
      <c r="C125" s="14">
        <f>C126</f>
        <v>25000</v>
      </c>
      <c r="D125" s="14">
        <f>D126</f>
        <v>100000</v>
      </c>
      <c r="E125" s="14">
        <f t="shared" si="22"/>
        <v>125000</v>
      </c>
      <c r="F125" s="14">
        <f>F126</f>
        <v>25000</v>
      </c>
      <c r="G125" s="14">
        <f>G126</f>
        <v>0</v>
      </c>
      <c r="H125" s="14">
        <f t="shared" si="23"/>
        <v>25000</v>
      </c>
      <c r="I125" s="14">
        <f>I126</f>
        <v>25000</v>
      </c>
      <c r="J125" s="14">
        <f>J126</f>
        <v>0</v>
      </c>
      <c r="K125" s="14">
        <f t="shared" si="24"/>
        <v>25000</v>
      </c>
    </row>
    <row r="126" spans="1:11" ht="58.5" customHeight="1">
      <c r="A126" s="28" t="s">
        <v>26</v>
      </c>
      <c r="B126" s="63" t="s">
        <v>229</v>
      </c>
      <c r="C126" s="11">
        <v>25000</v>
      </c>
      <c r="D126" s="11">
        <v>100000</v>
      </c>
      <c r="E126" s="11">
        <f t="shared" si="22"/>
        <v>125000</v>
      </c>
      <c r="F126" s="11">
        <v>25000</v>
      </c>
      <c r="G126" s="11">
        <v>0</v>
      </c>
      <c r="H126" s="11">
        <f t="shared" si="23"/>
        <v>25000</v>
      </c>
      <c r="I126" s="11">
        <v>25000</v>
      </c>
      <c r="J126" s="11">
        <v>0</v>
      </c>
      <c r="K126" s="11">
        <f t="shared" si="24"/>
        <v>25000</v>
      </c>
    </row>
    <row r="127" spans="1:11" ht="21" customHeight="1">
      <c r="A127" s="26" t="s">
        <v>209</v>
      </c>
      <c r="B127" s="59" t="s">
        <v>210</v>
      </c>
      <c r="C127" s="8">
        <f>C128</f>
        <v>83656</v>
      </c>
      <c r="D127" s="8">
        <f>D128</f>
        <v>0</v>
      </c>
      <c r="E127" s="8">
        <f t="shared" si="22"/>
        <v>83656</v>
      </c>
      <c r="F127" s="8">
        <f>F128</f>
        <v>73656</v>
      </c>
      <c r="G127" s="8">
        <f>G128</f>
        <v>0</v>
      </c>
      <c r="H127" s="8">
        <f t="shared" si="23"/>
        <v>73656</v>
      </c>
      <c r="I127" s="8">
        <f>I128</f>
        <v>63656</v>
      </c>
      <c r="J127" s="8">
        <f>J128</f>
        <v>0</v>
      </c>
      <c r="K127" s="8">
        <f t="shared" si="24"/>
        <v>63656</v>
      </c>
    </row>
    <row r="128" spans="1:11" ht="38.25" customHeight="1">
      <c r="A128" s="35" t="s">
        <v>287</v>
      </c>
      <c r="B128" s="78" t="s">
        <v>286</v>
      </c>
      <c r="C128" s="14">
        <f>C129+C133+C136+C140+C143+C146+C149+C152+C155+C159</f>
        <v>83656</v>
      </c>
      <c r="D128" s="14">
        <f>D129+D133+D136+D140+D143+D146+D149+D152+D155+D159</f>
        <v>0</v>
      </c>
      <c r="E128" s="14">
        <f t="shared" si="22"/>
        <v>83656</v>
      </c>
      <c r="F128" s="14">
        <f>F129+F133+F136+F140+F143+F146+F149+F152+F155+F159</f>
        <v>73656</v>
      </c>
      <c r="G128" s="14">
        <f>G129+G133+G136+G140+G143+G146+G149+G152+G155+G159</f>
        <v>0</v>
      </c>
      <c r="H128" s="14">
        <f t="shared" si="23"/>
        <v>73656</v>
      </c>
      <c r="I128" s="14">
        <f>I129+I133+I136+I140+I143+I146+I149+I152+I155+I159</f>
        <v>63656</v>
      </c>
      <c r="J128" s="14">
        <f>J129+J133+J136+J140+J143+J146+J149+J152+J155+J159</f>
        <v>0</v>
      </c>
      <c r="K128" s="14">
        <f t="shared" si="24"/>
        <v>63656</v>
      </c>
    </row>
    <row r="129" spans="1:11" ht="56.25" customHeight="1">
      <c r="A129" s="27" t="s">
        <v>157</v>
      </c>
      <c r="B129" s="69" t="s">
        <v>155</v>
      </c>
      <c r="C129" s="14">
        <f>C130</f>
        <v>6300</v>
      </c>
      <c r="D129" s="14">
        <f>D130</f>
        <v>0</v>
      </c>
      <c r="E129" s="14">
        <f t="shared" si="22"/>
        <v>6300</v>
      </c>
      <c r="F129" s="14">
        <f>F130</f>
        <v>6300</v>
      </c>
      <c r="G129" s="14">
        <f>G130</f>
        <v>0</v>
      </c>
      <c r="H129" s="14">
        <f t="shared" si="23"/>
        <v>6300</v>
      </c>
      <c r="I129" s="14">
        <f>I130</f>
        <v>6300</v>
      </c>
      <c r="J129" s="14">
        <f>J130</f>
        <v>0</v>
      </c>
      <c r="K129" s="14">
        <f t="shared" si="24"/>
        <v>6300</v>
      </c>
    </row>
    <row r="130" spans="1:11" ht="80.25" customHeight="1">
      <c r="A130" s="32" t="s">
        <v>159</v>
      </c>
      <c r="B130" s="70" t="s">
        <v>156</v>
      </c>
      <c r="C130" s="9">
        <f>C131+C132</f>
        <v>6300</v>
      </c>
      <c r="D130" s="9">
        <f>D131+D132</f>
        <v>0</v>
      </c>
      <c r="E130" s="9">
        <f t="shared" si="22"/>
        <v>6300</v>
      </c>
      <c r="F130" s="9">
        <f>F131+F132</f>
        <v>6300</v>
      </c>
      <c r="G130" s="9">
        <f>G131+G132</f>
        <v>0</v>
      </c>
      <c r="H130" s="9">
        <f t="shared" si="23"/>
        <v>6300</v>
      </c>
      <c r="I130" s="9">
        <f>I131+I132</f>
        <v>6300</v>
      </c>
      <c r="J130" s="9">
        <f>J131+J132</f>
        <v>0</v>
      </c>
      <c r="K130" s="9">
        <f t="shared" si="24"/>
        <v>6300</v>
      </c>
    </row>
    <row r="131" spans="1:11" ht="81" customHeight="1">
      <c r="A131" s="32" t="s">
        <v>158</v>
      </c>
      <c r="B131" s="70" t="s">
        <v>156</v>
      </c>
      <c r="C131" s="9">
        <v>3000</v>
      </c>
      <c r="D131" s="9">
        <v>0</v>
      </c>
      <c r="E131" s="9">
        <f t="shared" si="22"/>
        <v>3000</v>
      </c>
      <c r="F131" s="9">
        <v>3000</v>
      </c>
      <c r="G131" s="9">
        <v>0</v>
      </c>
      <c r="H131" s="9">
        <f t="shared" si="23"/>
        <v>3000</v>
      </c>
      <c r="I131" s="9">
        <v>3000</v>
      </c>
      <c r="J131" s="9">
        <v>0</v>
      </c>
      <c r="K131" s="9">
        <f t="shared" si="24"/>
        <v>3000</v>
      </c>
    </row>
    <row r="132" spans="1:11" ht="76.5" customHeight="1">
      <c r="A132" s="32" t="s">
        <v>20</v>
      </c>
      <c r="B132" s="70" t="s">
        <v>156</v>
      </c>
      <c r="C132" s="9">
        <v>3300</v>
      </c>
      <c r="D132" s="9">
        <v>0</v>
      </c>
      <c r="E132" s="9">
        <f t="shared" si="22"/>
        <v>3300</v>
      </c>
      <c r="F132" s="9">
        <v>3300</v>
      </c>
      <c r="G132" s="9">
        <v>0</v>
      </c>
      <c r="H132" s="9">
        <f t="shared" si="23"/>
        <v>3300</v>
      </c>
      <c r="I132" s="9">
        <v>3300</v>
      </c>
      <c r="J132" s="9">
        <v>0</v>
      </c>
      <c r="K132" s="9">
        <f t="shared" si="24"/>
        <v>3300</v>
      </c>
    </row>
    <row r="133" spans="1:11" ht="94.5" customHeight="1">
      <c r="A133" s="27" t="s">
        <v>314</v>
      </c>
      <c r="B133" s="60" t="s">
        <v>311</v>
      </c>
      <c r="C133" s="7">
        <f>C134</f>
        <v>4750</v>
      </c>
      <c r="D133" s="7">
        <f>D134</f>
        <v>0</v>
      </c>
      <c r="E133" s="7">
        <f t="shared" si="22"/>
        <v>4750</v>
      </c>
      <c r="F133" s="7">
        <f>F134</f>
        <v>4750</v>
      </c>
      <c r="G133" s="7">
        <f>G134</f>
        <v>0</v>
      </c>
      <c r="H133" s="7">
        <f t="shared" si="23"/>
        <v>4750</v>
      </c>
      <c r="I133" s="7">
        <f>I134</f>
        <v>4750</v>
      </c>
      <c r="J133" s="7">
        <f>J134</f>
        <v>0</v>
      </c>
      <c r="K133" s="7">
        <f t="shared" si="24"/>
        <v>4750</v>
      </c>
    </row>
    <row r="134" spans="1:11" ht="79.5" customHeight="1">
      <c r="A134" s="28" t="s">
        <v>312</v>
      </c>
      <c r="B134" s="65" t="s">
        <v>311</v>
      </c>
      <c r="C134" s="9">
        <f>C135</f>
        <v>4750</v>
      </c>
      <c r="D134" s="9">
        <f>D135</f>
        <v>0</v>
      </c>
      <c r="E134" s="9">
        <f t="shared" si="22"/>
        <v>4750</v>
      </c>
      <c r="F134" s="9">
        <f>F135</f>
        <v>4750</v>
      </c>
      <c r="G134" s="9">
        <f>G135</f>
        <v>0</v>
      </c>
      <c r="H134" s="9">
        <f t="shared" si="23"/>
        <v>4750</v>
      </c>
      <c r="I134" s="9">
        <f>I135</f>
        <v>4750</v>
      </c>
      <c r="J134" s="9">
        <f>J135</f>
        <v>0</v>
      </c>
      <c r="K134" s="9">
        <f t="shared" si="24"/>
        <v>4750</v>
      </c>
    </row>
    <row r="135" spans="1:11" ht="110.25" customHeight="1">
      <c r="A135" s="28" t="s">
        <v>19</v>
      </c>
      <c r="B135" s="65" t="s">
        <v>313</v>
      </c>
      <c r="C135" s="9">
        <v>4750</v>
      </c>
      <c r="D135" s="9">
        <v>0</v>
      </c>
      <c r="E135" s="9">
        <f t="shared" si="22"/>
        <v>4750</v>
      </c>
      <c r="F135" s="9">
        <v>4750</v>
      </c>
      <c r="G135" s="9">
        <v>0</v>
      </c>
      <c r="H135" s="9">
        <f t="shared" si="23"/>
        <v>4750</v>
      </c>
      <c r="I135" s="9">
        <v>4750</v>
      </c>
      <c r="J135" s="9">
        <v>0</v>
      </c>
      <c r="K135" s="9">
        <f t="shared" si="24"/>
        <v>4750</v>
      </c>
    </row>
    <row r="136" spans="1:11" ht="75" customHeight="1">
      <c r="A136" s="27" t="s">
        <v>238</v>
      </c>
      <c r="B136" s="69" t="s">
        <v>315</v>
      </c>
      <c r="C136" s="14">
        <f>C137</f>
        <v>231</v>
      </c>
      <c r="D136" s="14">
        <f>D137</f>
        <v>0</v>
      </c>
      <c r="E136" s="14">
        <f t="shared" si="22"/>
        <v>231</v>
      </c>
      <c r="F136" s="14">
        <f>F137</f>
        <v>231</v>
      </c>
      <c r="G136" s="14">
        <f>G137</f>
        <v>0</v>
      </c>
      <c r="H136" s="14">
        <f t="shared" si="23"/>
        <v>231</v>
      </c>
      <c r="I136" s="14">
        <f>I137</f>
        <v>231</v>
      </c>
      <c r="J136" s="14">
        <f>J137</f>
        <v>0</v>
      </c>
      <c r="K136" s="14">
        <f t="shared" si="24"/>
        <v>231</v>
      </c>
    </row>
    <row r="137" spans="1:11" ht="63" customHeight="1">
      <c r="A137" s="28" t="s">
        <v>245</v>
      </c>
      <c r="B137" s="65" t="s">
        <v>315</v>
      </c>
      <c r="C137" s="11">
        <f>C138+C139</f>
        <v>231</v>
      </c>
      <c r="D137" s="11">
        <f>D138+D139</f>
        <v>0</v>
      </c>
      <c r="E137" s="11">
        <f t="shared" si="22"/>
        <v>231</v>
      </c>
      <c r="F137" s="11">
        <f>F138+F139</f>
        <v>231</v>
      </c>
      <c r="G137" s="11">
        <f>G138+G139</f>
        <v>0</v>
      </c>
      <c r="H137" s="11">
        <f t="shared" si="23"/>
        <v>231</v>
      </c>
      <c r="I137" s="11">
        <f>I138+I139</f>
        <v>231</v>
      </c>
      <c r="J137" s="11">
        <f>J138+J139</f>
        <v>0</v>
      </c>
      <c r="K137" s="11">
        <f t="shared" si="24"/>
        <v>231</v>
      </c>
    </row>
    <row r="138" spans="1:11" ht="75" customHeight="1">
      <c r="A138" s="28" t="s">
        <v>246</v>
      </c>
      <c r="B138" s="65" t="s">
        <v>316</v>
      </c>
      <c r="C138" s="11">
        <v>231</v>
      </c>
      <c r="D138" s="11">
        <v>0</v>
      </c>
      <c r="E138" s="11">
        <f t="shared" si="22"/>
        <v>231</v>
      </c>
      <c r="F138" s="11">
        <v>231</v>
      </c>
      <c r="G138" s="11">
        <v>0</v>
      </c>
      <c r="H138" s="11">
        <f t="shared" si="23"/>
        <v>231</v>
      </c>
      <c r="I138" s="11">
        <v>231</v>
      </c>
      <c r="J138" s="11">
        <v>0</v>
      </c>
      <c r="K138" s="11">
        <f t="shared" si="24"/>
        <v>231</v>
      </c>
    </row>
    <row r="139" spans="1:11" ht="74.25" customHeight="1" hidden="1">
      <c r="A139" s="28" t="s">
        <v>21</v>
      </c>
      <c r="B139" s="65" t="s">
        <v>316</v>
      </c>
      <c r="C139" s="11">
        <v>0</v>
      </c>
      <c r="D139" s="11">
        <v>0</v>
      </c>
      <c r="E139" s="11"/>
      <c r="F139" s="11">
        <v>0</v>
      </c>
      <c r="G139" s="11">
        <v>0</v>
      </c>
      <c r="H139" s="11"/>
      <c r="I139" s="11">
        <v>0</v>
      </c>
      <c r="J139" s="11">
        <v>0</v>
      </c>
      <c r="K139" s="11"/>
    </row>
    <row r="140" spans="1:11" ht="74.25" customHeight="1">
      <c r="A140" s="27" t="s">
        <v>319</v>
      </c>
      <c r="B140" s="79" t="s">
        <v>317</v>
      </c>
      <c r="C140" s="7">
        <f>C141</f>
        <v>15000</v>
      </c>
      <c r="D140" s="7">
        <f>D141</f>
        <v>0</v>
      </c>
      <c r="E140" s="7">
        <f aca="true" t="shared" si="25" ref="E140:E171">C140+D140</f>
        <v>15000</v>
      </c>
      <c r="F140" s="7">
        <f>F141</f>
        <v>15000</v>
      </c>
      <c r="G140" s="7">
        <f>G141</f>
        <v>0</v>
      </c>
      <c r="H140" s="7">
        <f aca="true" t="shared" si="26" ref="H140:H171">F140+G140</f>
        <v>15000</v>
      </c>
      <c r="I140" s="7">
        <f>I141</f>
        <v>15000</v>
      </c>
      <c r="J140" s="7">
        <f>J141</f>
        <v>0</v>
      </c>
      <c r="K140" s="7">
        <f aca="true" t="shared" si="27" ref="K140:K170">I140+J140</f>
        <v>15000</v>
      </c>
    </row>
    <row r="141" spans="1:11" ht="78.75" customHeight="1">
      <c r="A141" s="28" t="s">
        <v>320</v>
      </c>
      <c r="B141" s="70" t="s">
        <v>317</v>
      </c>
      <c r="C141" s="9">
        <f>C142</f>
        <v>15000</v>
      </c>
      <c r="D141" s="9">
        <f>D142</f>
        <v>0</v>
      </c>
      <c r="E141" s="9">
        <f t="shared" si="25"/>
        <v>15000</v>
      </c>
      <c r="F141" s="9">
        <f>F142</f>
        <v>15000</v>
      </c>
      <c r="G141" s="9">
        <f>G142</f>
        <v>0</v>
      </c>
      <c r="H141" s="9">
        <f t="shared" si="26"/>
        <v>15000</v>
      </c>
      <c r="I141" s="9">
        <f>I142</f>
        <v>15000</v>
      </c>
      <c r="J141" s="9">
        <f>J142</f>
        <v>0</v>
      </c>
      <c r="K141" s="9">
        <f t="shared" si="27"/>
        <v>15000</v>
      </c>
    </row>
    <row r="142" spans="1:11" ht="99" customHeight="1">
      <c r="A142" s="28" t="s">
        <v>22</v>
      </c>
      <c r="B142" s="70" t="s">
        <v>318</v>
      </c>
      <c r="C142" s="9">
        <v>15000</v>
      </c>
      <c r="D142" s="9">
        <v>0</v>
      </c>
      <c r="E142" s="9">
        <f t="shared" si="25"/>
        <v>15000</v>
      </c>
      <c r="F142" s="9">
        <v>15000</v>
      </c>
      <c r="G142" s="9">
        <v>0</v>
      </c>
      <c r="H142" s="9">
        <f t="shared" si="26"/>
        <v>15000</v>
      </c>
      <c r="I142" s="9">
        <v>15000</v>
      </c>
      <c r="J142" s="9">
        <v>0</v>
      </c>
      <c r="K142" s="9">
        <f t="shared" si="27"/>
        <v>15000</v>
      </c>
    </row>
    <row r="143" spans="1:11" ht="69" customHeight="1">
      <c r="A143" s="28" t="s">
        <v>18</v>
      </c>
      <c r="B143" s="79" t="s">
        <v>321</v>
      </c>
      <c r="C143" s="7">
        <f>C144</f>
        <v>1000</v>
      </c>
      <c r="D143" s="7">
        <f>D144</f>
        <v>0</v>
      </c>
      <c r="E143" s="7">
        <f t="shared" si="25"/>
        <v>1000</v>
      </c>
      <c r="F143" s="7">
        <f>F144</f>
        <v>1000</v>
      </c>
      <c r="G143" s="7">
        <f>G144</f>
        <v>0</v>
      </c>
      <c r="H143" s="7">
        <f t="shared" si="26"/>
        <v>1000</v>
      </c>
      <c r="I143" s="7">
        <f>I144</f>
        <v>1000</v>
      </c>
      <c r="J143" s="7">
        <f>J144</f>
        <v>0</v>
      </c>
      <c r="K143" s="7">
        <f t="shared" si="27"/>
        <v>1000</v>
      </c>
    </row>
    <row r="144" spans="1:11" ht="59.25" customHeight="1">
      <c r="A144" s="28" t="s">
        <v>323</v>
      </c>
      <c r="B144" s="70" t="s">
        <v>321</v>
      </c>
      <c r="C144" s="9">
        <f>C145</f>
        <v>1000</v>
      </c>
      <c r="D144" s="9">
        <f>D145</f>
        <v>0</v>
      </c>
      <c r="E144" s="9">
        <f t="shared" si="25"/>
        <v>1000</v>
      </c>
      <c r="F144" s="9">
        <f>F145</f>
        <v>1000</v>
      </c>
      <c r="G144" s="9">
        <f>G145</f>
        <v>0</v>
      </c>
      <c r="H144" s="9">
        <f t="shared" si="26"/>
        <v>1000</v>
      </c>
      <c r="I144" s="9">
        <f>I145</f>
        <v>1000</v>
      </c>
      <c r="J144" s="9">
        <f>J145</f>
        <v>0</v>
      </c>
      <c r="K144" s="9">
        <f t="shared" si="27"/>
        <v>1000</v>
      </c>
    </row>
    <row r="145" spans="1:11" ht="52.5" customHeight="1">
      <c r="A145" s="28" t="s">
        <v>17</v>
      </c>
      <c r="B145" s="70" t="s">
        <v>322</v>
      </c>
      <c r="C145" s="9">
        <v>1000</v>
      </c>
      <c r="D145" s="9">
        <v>0</v>
      </c>
      <c r="E145" s="9">
        <f t="shared" si="25"/>
        <v>1000</v>
      </c>
      <c r="F145" s="9">
        <v>1000</v>
      </c>
      <c r="G145" s="9">
        <v>0</v>
      </c>
      <c r="H145" s="9">
        <f t="shared" si="26"/>
        <v>1000</v>
      </c>
      <c r="I145" s="9">
        <v>1000</v>
      </c>
      <c r="J145" s="9">
        <v>0</v>
      </c>
      <c r="K145" s="9">
        <f t="shared" si="27"/>
        <v>1000</v>
      </c>
    </row>
    <row r="146" spans="1:11" ht="63" customHeight="1">
      <c r="A146" s="27" t="s">
        <v>326</v>
      </c>
      <c r="B146" s="79" t="s">
        <v>324</v>
      </c>
      <c r="C146" s="7">
        <f>C147</f>
        <v>2000</v>
      </c>
      <c r="D146" s="7">
        <f>D147</f>
        <v>0</v>
      </c>
      <c r="E146" s="7">
        <f t="shared" si="25"/>
        <v>2000</v>
      </c>
      <c r="F146" s="7">
        <f>F147</f>
        <v>2000</v>
      </c>
      <c r="G146" s="7">
        <f>G147</f>
        <v>0</v>
      </c>
      <c r="H146" s="7">
        <f t="shared" si="26"/>
        <v>2000</v>
      </c>
      <c r="I146" s="7">
        <f>I147</f>
        <v>2000</v>
      </c>
      <c r="J146" s="7">
        <f>J147</f>
        <v>0</v>
      </c>
      <c r="K146" s="7">
        <f t="shared" si="27"/>
        <v>2000</v>
      </c>
    </row>
    <row r="147" spans="1:11" ht="58.5" customHeight="1">
      <c r="A147" s="28" t="s">
        <v>327</v>
      </c>
      <c r="B147" s="70" t="s">
        <v>324</v>
      </c>
      <c r="C147" s="9">
        <f>C148</f>
        <v>2000</v>
      </c>
      <c r="D147" s="9">
        <f>D148</f>
        <v>0</v>
      </c>
      <c r="E147" s="9">
        <f t="shared" si="25"/>
        <v>2000</v>
      </c>
      <c r="F147" s="9">
        <f>F148</f>
        <v>2000</v>
      </c>
      <c r="G147" s="9">
        <f>G148</f>
        <v>0</v>
      </c>
      <c r="H147" s="9">
        <f t="shared" si="26"/>
        <v>2000</v>
      </c>
      <c r="I147" s="9">
        <f>I148</f>
        <v>2000</v>
      </c>
      <c r="J147" s="9">
        <f>J148</f>
        <v>0</v>
      </c>
      <c r="K147" s="9">
        <f t="shared" si="27"/>
        <v>2000</v>
      </c>
    </row>
    <row r="148" spans="1:11" ht="79.5" customHeight="1">
      <c r="A148" s="28" t="s">
        <v>16</v>
      </c>
      <c r="B148" s="70" t="s">
        <v>325</v>
      </c>
      <c r="C148" s="9">
        <v>2000</v>
      </c>
      <c r="D148" s="9">
        <v>0</v>
      </c>
      <c r="E148" s="9">
        <f t="shared" si="25"/>
        <v>2000</v>
      </c>
      <c r="F148" s="9">
        <v>2000</v>
      </c>
      <c r="G148" s="9">
        <v>0</v>
      </c>
      <c r="H148" s="9">
        <f t="shared" si="26"/>
        <v>2000</v>
      </c>
      <c r="I148" s="9">
        <v>2000</v>
      </c>
      <c r="J148" s="9">
        <v>0</v>
      </c>
      <c r="K148" s="9">
        <f t="shared" si="27"/>
        <v>2000</v>
      </c>
    </row>
    <row r="149" spans="1:11" ht="73.5" customHeight="1">
      <c r="A149" s="27" t="s">
        <v>2</v>
      </c>
      <c r="B149" s="79" t="s">
        <v>328</v>
      </c>
      <c r="C149" s="7">
        <f>C150</f>
        <v>1000</v>
      </c>
      <c r="D149" s="7">
        <f>D150</f>
        <v>0</v>
      </c>
      <c r="E149" s="7">
        <f t="shared" si="25"/>
        <v>1000</v>
      </c>
      <c r="F149" s="7">
        <f>F150</f>
        <v>1000</v>
      </c>
      <c r="G149" s="7">
        <f>G150</f>
        <v>0</v>
      </c>
      <c r="H149" s="7">
        <f t="shared" si="26"/>
        <v>1000</v>
      </c>
      <c r="I149" s="7">
        <f>I150</f>
        <v>1000</v>
      </c>
      <c r="J149" s="7">
        <f>J150</f>
        <v>0</v>
      </c>
      <c r="K149" s="7">
        <f t="shared" si="27"/>
        <v>1000</v>
      </c>
    </row>
    <row r="150" spans="1:11" ht="74.25" customHeight="1">
      <c r="A150" s="28" t="s">
        <v>2</v>
      </c>
      <c r="B150" s="70" t="s">
        <v>328</v>
      </c>
      <c r="C150" s="9">
        <f>C151</f>
        <v>1000</v>
      </c>
      <c r="D150" s="9">
        <f>D151</f>
        <v>0</v>
      </c>
      <c r="E150" s="9">
        <f t="shared" si="25"/>
        <v>1000</v>
      </c>
      <c r="F150" s="9">
        <f>F151</f>
        <v>1000</v>
      </c>
      <c r="G150" s="9">
        <f>G151</f>
        <v>0</v>
      </c>
      <c r="H150" s="9">
        <f t="shared" si="26"/>
        <v>1000</v>
      </c>
      <c r="I150" s="9">
        <f>I151</f>
        <v>1000</v>
      </c>
      <c r="J150" s="9">
        <f>J151</f>
        <v>0</v>
      </c>
      <c r="K150" s="9">
        <f t="shared" si="27"/>
        <v>1000</v>
      </c>
    </row>
    <row r="151" spans="1:11" ht="94.5" customHeight="1">
      <c r="A151" s="28" t="s">
        <v>1</v>
      </c>
      <c r="B151" s="70" t="s">
        <v>0</v>
      </c>
      <c r="C151" s="9">
        <v>1000</v>
      </c>
      <c r="D151" s="9">
        <v>0</v>
      </c>
      <c r="E151" s="9">
        <f t="shared" si="25"/>
        <v>1000</v>
      </c>
      <c r="F151" s="9">
        <v>1000</v>
      </c>
      <c r="G151" s="9">
        <v>0</v>
      </c>
      <c r="H151" s="9">
        <f t="shared" si="26"/>
        <v>1000</v>
      </c>
      <c r="I151" s="9">
        <v>1000</v>
      </c>
      <c r="J151" s="9">
        <v>0</v>
      </c>
      <c r="K151" s="9">
        <f t="shared" si="27"/>
        <v>1000</v>
      </c>
    </row>
    <row r="152" spans="1:11" ht="56.25" customHeight="1">
      <c r="A152" s="28" t="s">
        <v>5</v>
      </c>
      <c r="B152" s="79" t="s">
        <v>3</v>
      </c>
      <c r="C152" s="7">
        <f>C153</f>
        <v>6500</v>
      </c>
      <c r="D152" s="7">
        <f>D153</f>
        <v>0</v>
      </c>
      <c r="E152" s="7">
        <f t="shared" si="25"/>
        <v>6500</v>
      </c>
      <c r="F152" s="7">
        <f>F153</f>
        <v>6500</v>
      </c>
      <c r="G152" s="7">
        <f>G153</f>
        <v>0</v>
      </c>
      <c r="H152" s="7">
        <f t="shared" si="26"/>
        <v>6500</v>
      </c>
      <c r="I152" s="7">
        <f>I153</f>
        <v>6500</v>
      </c>
      <c r="J152" s="7">
        <f>J153</f>
        <v>0</v>
      </c>
      <c r="K152" s="7">
        <f t="shared" si="27"/>
        <v>6500</v>
      </c>
    </row>
    <row r="153" spans="1:11" ht="59.25" customHeight="1">
      <c r="A153" s="28" t="s">
        <v>5</v>
      </c>
      <c r="B153" s="70" t="s">
        <v>3</v>
      </c>
      <c r="C153" s="9">
        <f>C154</f>
        <v>6500</v>
      </c>
      <c r="D153" s="9">
        <f>D154</f>
        <v>0</v>
      </c>
      <c r="E153" s="9">
        <f t="shared" si="25"/>
        <v>6500</v>
      </c>
      <c r="F153" s="9">
        <f>F154</f>
        <v>6500</v>
      </c>
      <c r="G153" s="9">
        <f>G154</f>
        <v>0</v>
      </c>
      <c r="H153" s="9">
        <f t="shared" si="26"/>
        <v>6500</v>
      </c>
      <c r="I153" s="9">
        <f>I154</f>
        <v>6500</v>
      </c>
      <c r="J153" s="9">
        <f>J154</f>
        <v>0</v>
      </c>
      <c r="K153" s="9">
        <f t="shared" si="27"/>
        <v>6500</v>
      </c>
    </row>
    <row r="154" spans="1:11" ht="80.25" customHeight="1">
      <c r="A154" s="28" t="s">
        <v>6</v>
      </c>
      <c r="B154" s="70" t="s">
        <v>4</v>
      </c>
      <c r="C154" s="9">
        <v>6500</v>
      </c>
      <c r="D154" s="9">
        <v>0</v>
      </c>
      <c r="E154" s="9">
        <f t="shared" si="25"/>
        <v>6500</v>
      </c>
      <c r="F154" s="9">
        <v>6500</v>
      </c>
      <c r="G154" s="9">
        <v>0</v>
      </c>
      <c r="H154" s="9">
        <f t="shared" si="26"/>
        <v>6500</v>
      </c>
      <c r="I154" s="9">
        <v>6500</v>
      </c>
      <c r="J154" s="9">
        <v>0</v>
      </c>
      <c r="K154" s="9">
        <f t="shared" si="27"/>
        <v>6500</v>
      </c>
    </row>
    <row r="155" spans="1:11" ht="73.5" customHeight="1">
      <c r="A155" s="28" t="s">
        <v>8</v>
      </c>
      <c r="B155" s="79" t="s">
        <v>117</v>
      </c>
      <c r="C155" s="7">
        <f>C156</f>
        <v>16875</v>
      </c>
      <c r="D155" s="7">
        <f>D156</f>
        <v>0</v>
      </c>
      <c r="E155" s="7">
        <f t="shared" si="25"/>
        <v>16875</v>
      </c>
      <c r="F155" s="7">
        <f>F156</f>
        <v>16875</v>
      </c>
      <c r="G155" s="7">
        <f>G156</f>
        <v>0</v>
      </c>
      <c r="H155" s="7">
        <f t="shared" si="26"/>
        <v>16875</v>
      </c>
      <c r="I155" s="7">
        <f>I156</f>
        <v>16875</v>
      </c>
      <c r="J155" s="7">
        <f>J156</f>
        <v>0</v>
      </c>
      <c r="K155" s="7">
        <f t="shared" si="27"/>
        <v>16875</v>
      </c>
    </row>
    <row r="156" spans="1:11" ht="76.5" customHeight="1">
      <c r="A156" s="28" t="s">
        <v>8</v>
      </c>
      <c r="B156" s="70" t="s">
        <v>117</v>
      </c>
      <c r="C156" s="9">
        <f>C157+C158</f>
        <v>16875</v>
      </c>
      <c r="D156" s="9">
        <f>D157+D158</f>
        <v>0</v>
      </c>
      <c r="E156" s="9">
        <f t="shared" si="25"/>
        <v>16875</v>
      </c>
      <c r="F156" s="9">
        <f>F157+F158</f>
        <v>16875</v>
      </c>
      <c r="G156" s="9">
        <f>G157+G158</f>
        <v>0</v>
      </c>
      <c r="H156" s="9">
        <f t="shared" si="26"/>
        <v>16875</v>
      </c>
      <c r="I156" s="9">
        <f>I157+I158</f>
        <v>16875</v>
      </c>
      <c r="J156" s="9">
        <f>J157+J158</f>
        <v>0</v>
      </c>
      <c r="K156" s="9">
        <f t="shared" si="27"/>
        <v>16875</v>
      </c>
    </row>
    <row r="157" spans="1:11" ht="97.5" customHeight="1">
      <c r="A157" s="28" t="s">
        <v>247</v>
      </c>
      <c r="B157" s="70" t="s">
        <v>107</v>
      </c>
      <c r="C157" s="9">
        <v>1375</v>
      </c>
      <c r="D157" s="9">
        <v>0</v>
      </c>
      <c r="E157" s="9">
        <f t="shared" si="25"/>
        <v>1375</v>
      </c>
      <c r="F157" s="9">
        <v>1375</v>
      </c>
      <c r="G157" s="9">
        <v>0</v>
      </c>
      <c r="H157" s="9">
        <f t="shared" si="26"/>
        <v>1375</v>
      </c>
      <c r="I157" s="9">
        <v>1375</v>
      </c>
      <c r="J157" s="9">
        <v>0</v>
      </c>
      <c r="K157" s="9">
        <f t="shared" si="27"/>
        <v>1375</v>
      </c>
    </row>
    <row r="158" spans="1:11" ht="93.75" customHeight="1">
      <c r="A158" s="28" t="s">
        <v>7</v>
      </c>
      <c r="B158" s="70" t="s">
        <v>107</v>
      </c>
      <c r="C158" s="9">
        <v>15500</v>
      </c>
      <c r="D158" s="9">
        <v>0</v>
      </c>
      <c r="E158" s="9">
        <f t="shared" si="25"/>
        <v>15500</v>
      </c>
      <c r="F158" s="9">
        <v>15500</v>
      </c>
      <c r="G158" s="9">
        <v>0</v>
      </c>
      <c r="H158" s="9">
        <f t="shared" si="26"/>
        <v>15500</v>
      </c>
      <c r="I158" s="9">
        <v>15500</v>
      </c>
      <c r="J158" s="9">
        <v>0</v>
      </c>
      <c r="K158" s="9">
        <f t="shared" si="27"/>
        <v>15500</v>
      </c>
    </row>
    <row r="159" spans="1:11" ht="77.25" customHeight="1">
      <c r="A159" s="28" t="s">
        <v>25</v>
      </c>
      <c r="B159" s="79" t="s">
        <v>14</v>
      </c>
      <c r="C159" s="7">
        <f>C160</f>
        <v>30000</v>
      </c>
      <c r="D159" s="7">
        <f>D160</f>
        <v>0</v>
      </c>
      <c r="E159" s="7">
        <f t="shared" si="25"/>
        <v>30000</v>
      </c>
      <c r="F159" s="7">
        <f>F160</f>
        <v>20000</v>
      </c>
      <c r="G159" s="7">
        <f>G160</f>
        <v>0</v>
      </c>
      <c r="H159" s="7">
        <f t="shared" si="26"/>
        <v>20000</v>
      </c>
      <c r="I159" s="7">
        <f>I160</f>
        <v>10000</v>
      </c>
      <c r="J159" s="7">
        <f>J160</f>
        <v>0</v>
      </c>
      <c r="K159" s="7">
        <f t="shared" si="27"/>
        <v>10000</v>
      </c>
    </row>
    <row r="160" spans="1:11" ht="72" customHeight="1">
      <c r="A160" s="28" t="s">
        <v>24</v>
      </c>
      <c r="B160" s="70" t="s">
        <v>14</v>
      </c>
      <c r="C160" s="9">
        <f>C161</f>
        <v>30000</v>
      </c>
      <c r="D160" s="9">
        <f>D161</f>
        <v>0</v>
      </c>
      <c r="E160" s="9">
        <f t="shared" si="25"/>
        <v>30000</v>
      </c>
      <c r="F160" s="9">
        <f>F161</f>
        <v>20000</v>
      </c>
      <c r="G160" s="9">
        <f>G161</f>
        <v>0</v>
      </c>
      <c r="H160" s="9">
        <f t="shared" si="26"/>
        <v>20000</v>
      </c>
      <c r="I160" s="9">
        <f>I161</f>
        <v>10000</v>
      </c>
      <c r="J160" s="9">
        <f>J161</f>
        <v>0</v>
      </c>
      <c r="K160" s="9">
        <f t="shared" si="27"/>
        <v>10000</v>
      </c>
    </row>
    <row r="161" spans="1:11" ht="76.5" customHeight="1">
      <c r="A161" s="28" t="s">
        <v>23</v>
      </c>
      <c r="B161" s="70" t="s">
        <v>15</v>
      </c>
      <c r="C161" s="9">
        <v>30000</v>
      </c>
      <c r="D161" s="9">
        <v>0</v>
      </c>
      <c r="E161" s="9">
        <f t="shared" si="25"/>
        <v>30000</v>
      </c>
      <c r="F161" s="9">
        <v>20000</v>
      </c>
      <c r="G161" s="9">
        <v>0</v>
      </c>
      <c r="H161" s="9">
        <f t="shared" si="26"/>
        <v>20000</v>
      </c>
      <c r="I161" s="9">
        <v>10000</v>
      </c>
      <c r="J161" s="9">
        <v>0</v>
      </c>
      <c r="K161" s="9">
        <f t="shared" si="27"/>
        <v>10000</v>
      </c>
    </row>
    <row r="162" spans="1:11" ht="25.5" customHeight="1">
      <c r="A162" s="26" t="s">
        <v>211</v>
      </c>
      <c r="B162" s="59" t="s">
        <v>212</v>
      </c>
      <c r="C162" s="8">
        <f>C163+C226+C229</f>
        <v>241163247.47</v>
      </c>
      <c r="D162" s="8">
        <f>D163+D226+D229</f>
        <v>5717367.510000001</v>
      </c>
      <c r="E162" s="8">
        <f>E163+E226+E229</f>
        <v>246880614.98</v>
      </c>
      <c r="F162" s="8">
        <f>F163</f>
        <v>153249262.14</v>
      </c>
      <c r="G162" s="8">
        <f>G163</f>
        <v>0</v>
      </c>
      <c r="H162" s="8">
        <f t="shared" si="26"/>
        <v>153249262.14</v>
      </c>
      <c r="I162" s="8">
        <f>I163</f>
        <v>154152802.57999998</v>
      </c>
      <c r="J162" s="8">
        <f>J163</f>
        <v>0</v>
      </c>
      <c r="K162" s="8">
        <f t="shared" si="27"/>
        <v>154152802.57999998</v>
      </c>
    </row>
    <row r="163" spans="1:11" ht="39.75" customHeight="1">
      <c r="A163" s="26" t="s">
        <v>213</v>
      </c>
      <c r="B163" s="59" t="s">
        <v>214</v>
      </c>
      <c r="C163" s="8">
        <f>C164+C171+C199+C212</f>
        <v>241459626.06</v>
      </c>
      <c r="D163" s="8">
        <f>D164+D171+D199+D212</f>
        <v>5555367.510000001</v>
      </c>
      <c r="E163" s="8">
        <f>E164+E171+E199+E212</f>
        <v>247014993.57</v>
      </c>
      <c r="F163" s="8">
        <f>F164+F171+F199+F212</f>
        <v>153249262.14</v>
      </c>
      <c r="G163" s="8">
        <f>G164+G171+G199+G212</f>
        <v>0</v>
      </c>
      <c r="H163" s="8">
        <f t="shared" si="26"/>
        <v>153249262.14</v>
      </c>
      <c r="I163" s="8">
        <f>I164+I171+I199+I212</f>
        <v>154152802.57999998</v>
      </c>
      <c r="J163" s="8">
        <f>J164+J171+J199+J212</f>
        <v>0</v>
      </c>
      <c r="K163" s="8">
        <f t="shared" si="27"/>
        <v>154152802.57999998</v>
      </c>
    </row>
    <row r="164" spans="1:11" ht="37.5" customHeight="1">
      <c r="A164" s="36" t="s">
        <v>58</v>
      </c>
      <c r="B164" s="59" t="s">
        <v>36</v>
      </c>
      <c r="C164" s="8">
        <f>C165+C168</f>
        <v>98646433.24</v>
      </c>
      <c r="D164" s="8">
        <f>D165+D168</f>
        <v>5105502</v>
      </c>
      <c r="E164" s="8">
        <f t="shared" si="25"/>
        <v>103751935.24</v>
      </c>
      <c r="F164" s="8">
        <f>F165+F168</f>
        <v>53269600</v>
      </c>
      <c r="G164" s="8">
        <f>G165+G168</f>
        <v>0</v>
      </c>
      <c r="H164" s="8">
        <f t="shared" si="26"/>
        <v>53269600</v>
      </c>
      <c r="I164" s="8">
        <f>I165+I168</f>
        <v>54513000</v>
      </c>
      <c r="J164" s="8">
        <f>J165+J168</f>
        <v>0</v>
      </c>
      <c r="K164" s="8">
        <f t="shared" si="27"/>
        <v>54513000</v>
      </c>
    </row>
    <row r="165" spans="1:11" ht="24.75" customHeight="1">
      <c r="A165" s="27" t="s">
        <v>252</v>
      </c>
      <c r="B165" s="60" t="s">
        <v>142</v>
      </c>
      <c r="C165" s="14">
        <f>C166</f>
        <v>73309700</v>
      </c>
      <c r="D165" s="14">
        <f>D166</f>
        <v>0</v>
      </c>
      <c r="E165" s="14">
        <f t="shared" si="25"/>
        <v>73309700</v>
      </c>
      <c r="F165" s="14">
        <f>F166</f>
        <v>53269600</v>
      </c>
      <c r="G165" s="14">
        <f>G166</f>
        <v>0</v>
      </c>
      <c r="H165" s="14">
        <f t="shared" si="26"/>
        <v>53269600</v>
      </c>
      <c r="I165" s="14">
        <f>I166</f>
        <v>54513000</v>
      </c>
      <c r="J165" s="14">
        <f>J166</f>
        <v>0</v>
      </c>
      <c r="K165" s="14">
        <f t="shared" si="27"/>
        <v>54513000</v>
      </c>
    </row>
    <row r="166" spans="1:11" ht="36" customHeight="1">
      <c r="A166" s="28" t="s">
        <v>141</v>
      </c>
      <c r="B166" s="76" t="s">
        <v>9</v>
      </c>
      <c r="C166" s="11">
        <f>C167</f>
        <v>73309700</v>
      </c>
      <c r="D166" s="11">
        <f>D167</f>
        <v>0</v>
      </c>
      <c r="E166" s="11">
        <f t="shared" si="25"/>
        <v>73309700</v>
      </c>
      <c r="F166" s="11">
        <f>F167</f>
        <v>53269600</v>
      </c>
      <c r="G166" s="11">
        <f>G167</f>
        <v>0</v>
      </c>
      <c r="H166" s="11">
        <f t="shared" si="26"/>
        <v>53269600</v>
      </c>
      <c r="I166" s="11">
        <f>I167</f>
        <v>54513000</v>
      </c>
      <c r="J166" s="11">
        <f>J167</f>
        <v>0</v>
      </c>
      <c r="K166" s="11">
        <f t="shared" si="27"/>
        <v>54513000</v>
      </c>
    </row>
    <row r="167" spans="1:11" ht="38.25" customHeight="1">
      <c r="A167" s="28" t="s">
        <v>59</v>
      </c>
      <c r="B167" s="76" t="s">
        <v>9</v>
      </c>
      <c r="C167" s="11">
        <v>73309700</v>
      </c>
      <c r="D167" s="11">
        <v>0</v>
      </c>
      <c r="E167" s="11">
        <f t="shared" si="25"/>
        <v>73309700</v>
      </c>
      <c r="F167" s="11">
        <v>53269600</v>
      </c>
      <c r="G167" s="11">
        <v>0</v>
      </c>
      <c r="H167" s="11">
        <f t="shared" si="26"/>
        <v>53269600</v>
      </c>
      <c r="I167" s="11">
        <v>54513000</v>
      </c>
      <c r="J167" s="11">
        <v>0</v>
      </c>
      <c r="K167" s="11">
        <f t="shared" si="27"/>
        <v>54513000</v>
      </c>
    </row>
    <row r="168" spans="1:11" ht="36.75" customHeight="1">
      <c r="A168" s="27" t="s">
        <v>144</v>
      </c>
      <c r="B168" s="60" t="s">
        <v>145</v>
      </c>
      <c r="C168" s="14">
        <f>C169</f>
        <v>25336733.24</v>
      </c>
      <c r="D168" s="14">
        <f>D169</f>
        <v>5105502</v>
      </c>
      <c r="E168" s="14">
        <f t="shared" si="25"/>
        <v>30442235.24</v>
      </c>
      <c r="F168" s="14">
        <v>0</v>
      </c>
      <c r="G168" s="14">
        <f>G169</f>
        <v>0</v>
      </c>
      <c r="H168" s="14">
        <f t="shared" si="26"/>
        <v>0</v>
      </c>
      <c r="I168" s="14">
        <v>0</v>
      </c>
      <c r="J168" s="14">
        <f>J169</f>
        <v>0</v>
      </c>
      <c r="K168" s="14">
        <f t="shared" si="27"/>
        <v>0</v>
      </c>
    </row>
    <row r="169" spans="1:11" ht="37.5" customHeight="1">
      <c r="A169" s="28" t="s">
        <v>143</v>
      </c>
      <c r="B169" s="61" t="s">
        <v>233</v>
      </c>
      <c r="C169" s="11">
        <f>C170</f>
        <v>25336733.24</v>
      </c>
      <c r="D169" s="11">
        <f>D170</f>
        <v>5105502</v>
      </c>
      <c r="E169" s="11">
        <f t="shared" si="25"/>
        <v>30442235.24</v>
      </c>
      <c r="F169" s="11">
        <v>0</v>
      </c>
      <c r="G169" s="11">
        <f>G170</f>
        <v>0</v>
      </c>
      <c r="H169" s="11">
        <f t="shared" si="26"/>
        <v>0</v>
      </c>
      <c r="I169" s="11">
        <v>0</v>
      </c>
      <c r="J169" s="11">
        <f>J170</f>
        <v>0</v>
      </c>
      <c r="K169" s="11">
        <f t="shared" si="27"/>
        <v>0</v>
      </c>
    </row>
    <row r="170" spans="1:11" ht="38.25" customHeight="1">
      <c r="A170" s="28" t="s">
        <v>114</v>
      </c>
      <c r="B170" s="61" t="s">
        <v>233</v>
      </c>
      <c r="C170" s="11">
        <v>25336733.24</v>
      </c>
      <c r="D170" s="11">
        <v>5105502</v>
      </c>
      <c r="E170" s="11">
        <f t="shared" si="25"/>
        <v>30442235.24</v>
      </c>
      <c r="F170" s="11">
        <v>0</v>
      </c>
      <c r="G170" s="11">
        <v>0</v>
      </c>
      <c r="H170" s="11">
        <f t="shared" si="26"/>
        <v>0</v>
      </c>
      <c r="I170" s="11">
        <v>0</v>
      </c>
      <c r="J170" s="11">
        <v>0</v>
      </c>
      <c r="K170" s="11">
        <f t="shared" si="27"/>
        <v>0</v>
      </c>
    </row>
    <row r="171" spans="1:11" ht="42.75" customHeight="1">
      <c r="A171" s="26" t="s">
        <v>60</v>
      </c>
      <c r="B171" s="59" t="s">
        <v>37</v>
      </c>
      <c r="C171" s="8">
        <f>C181+C187+C190+C196+C178+C193+C184</f>
        <v>44521425.64</v>
      </c>
      <c r="D171" s="8">
        <f>D181+D187+D190+D196+D178+D193+D184</f>
        <v>-84322.34</v>
      </c>
      <c r="E171" s="8">
        <f t="shared" si="25"/>
        <v>44437103.3</v>
      </c>
      <c r="F171" s="8">
        <f>F178+F181+F187+F190+F193+F196</f>
        <v>9840897.51</v>
      </c>
      <c r="G171" s="8">
        <f>G178+G181+G187+G190+G193+G196</f>
        <v>0</v>
      </c>
      <c r="H171" s="8">
        <f t="shared" si="26"/>
        <v>9840897.51</v>
      </c>
      <c r="I171" s="8">
        <f>I178+I181+I187+I190+I193+I196</f>
        <v>10020833.049999999</v>
      </c>
      <c r="J171" s="8">
        <f>J178+J181+J187+J190+J193+J196</f>
        <v>0</v>
      </c>
      <c r="K171" s="8">
        <f>I171+J171</f>
        <v>10020833.049999999</v>
      </c>
    </row>
    <row r="172" spans="1:11" ht="2.25" customHeight="1" hidden="1">
      <c r="A172" s="27" t="s">
        <v>338</v>
      </c>
      <c r="B172" s="80" t="s">
        <v>336</v>
      </c>
      <c r="C172" s="14">
        <f>C173</f>
        <v>0</v>
      </c>
      <c r="D172" s="14">
        <f>D173</f>
        <v>0</v>
      </c>
      <c r="E172" s="14"/>
      <c r="F172" s="14">
        <f>F173</f>
        <v>0</v>
      </c>
      <c r="G172" s="14">
        <f>G173</f>
        <v>0</v>
      </c>
      <c r="H172" s="14"/>
      <c r="I172" s="14">
        <f>I173</f>
        <v>0</v>
      </c>
      <c r="J172" s="14">
        <f>J173</f>
        <v>0</v>
      </c>
      <c r="K172" s="14"/>
    </row>
    <row r="173" spans="1:11" ht="42.75" customHeight="1" hidden="1">
      <c r="A173" s="28" t="s">
        <v>303</v>
      </c>
      <c r="B173" s="76" t="s">
        <v>118</v>
      </c>
      <c r="C173" s="11">
        <f>C174</f>
        <v>0</v>
      </c>
      <c r="D173" s="11">
        <f>D174</f>
        <v>0</v>
      </c>
      <c r="E173" s="11"/>
      <c r="F173" s="11">
        <f>F174</f>
        <v>0</v>
      </c>
      <c r="G173" s="11">
        <f>G174</f>
        <v>0</v>
      </c>
      <c r="H173" s="11"/>
      <c r="I173" s="11">
        <f>I174</f>
        <v>0</v>
      </c>
      <c r="J173" s="11">
        <f>J174</f>
        <v>0</v>
      </c>
      <c r="K173" s="11"/>
    </row>
    <row r="174" spans="1:11" ht="42.75" customHeight="1" hidden="1">
      <c r="A174" s="28" t="s">
        <v>304</v>
      </c>
      <c r="B174" s="76" t="s">
        <v>118</v>
      </c>
      <c r="C174" s="11">
        <v>0</v>
      </c>
      <c r="D174" s="11">
        <v>0</v>
      </c>
      <c r="E174" s="11"/>
      <c r="F174" s="11"/>
      <c r="G174" s="11">
        <v>0</v>
      </c>
      <c r="H174" s="11"/>
      <c r="I174" s="11">
        <v>0</v>
      </c>
      <c r="J174" s="11">
        <v>0</v>
      </c>
      <c r="K174" s="11"/>
    </row>
    <row r="175" spans="1:11" ht="42.75" customHeight="1" hidden="1">
      <c r="A175" s="27" t="s">
        <v>299</v>
      </c>
      <c r="B175" s="80" t="s">
        <v>298</v>
      </c>
      <c r="C175" s="14">
        <f>C176</f>
        <v>0</v>
      </c>
      <c r="D175" s="14">
        <f>D176</f>
        <v>0</v>
      </c>
      <c r="E175" s="14"/>
      <c r="F175" s="14">
        <f>F176</f>
        <v>0</v>
      </c>
      <c r="G175" s="14">
        <f>G176</f>
        <v>0</v>
      </c>
      <c r="H175" s="14"/>
      <c r="I175" s="14">
        <f>I176</f>
        <v>0</v>
      </c>
      <c r="J175" s="14">
        <f>J176</f>
        <v>0</v>
      </c>
      <c r="K175" s="14"/>
    </row>
    <row r="176" spans="1:11" ht="36" customHeight="1" hidden="1">
      <c r="A176" s="28" t="s">
        <v>301</v>
      </c>
      <c r="B176" s="76" t="s">
        <v>300</v>
      </c>
      <c r="C176" s="11">
        <f>C177</f>
        <v>0</v>
      </c>
      <c r="D176" s="11">
        <f>D177</f>
        <v>0</v>
      </c>
      <c r="E176" s="11"/>
      <c r="F176" s="11">
        <f>F177</f>
        <v>0</v>
      </c>
      <c r="G176" s="11">
        <f>G177</f>
        <v>0</v>
      </c>
      <c r="H176" s="11"/>
      <c r="I176" s="11">
        <f>I177</f>
        <v>0</v>
      </c>
      <c r="J176" s="11">
        <f>J177</f>
        <v>0</v>
      </c>
      <c r="K176" s="11"/>
    </row>
    <row r="177" spans="1:11" ht="39" customHeight="1" hidden="1">
      <c r="A177" s="28" t="s">
        <v>302</v>
      </c>
      <c r="B177" s="76" t="s">
        <v>300</v>
      </c>
      <c r="C177" s="11"/>
      <c r="D177" s="11"/>
      <c r="E177" s="11"/>
      <c r="F177" s="11"/>
      <c r="G177" s="11"/>
      <c r="H177" s="11"/>
      <c r="I177" s="11">
        <v>0</v>
      </c>
      <c r="J177" s="11"/>
      <c r="K177" s="11"/>
    </row>
    <row r="178" spans="1:11" ht="75">
      <c r="A178" s="27" t="s">
        <v>338</v>
      </c>
      <c r="B178" s="80" t="s">
        <v>336</v>
      </c>
      <c r="C178" s="14">
        <f aca="true" t="shared" si="28" ref="C178:H179">C179</f>
        <v>4795924.34</v>
      </c>
      <c r="D178" s="14">
        <f t="shared" si="28"/>
        <v>0</v>
      </c>
      <c r="E178" s="14">
        <f>C178+D178</f>
        <v>4795924.34</v>
      </c>
      <c r="F178" s="14">
        <f t="shared" si="28"/>
        <v>4795924.34</v>
      </c>
      <c r="G178" s="14">
        <f t="shared" si="28"/>
        <v>0</v>
      </c>
      <c r="H178" s="14">
        <f t="shared" si="28"/>
        <v>4795924.34</v>
      </c>
      <c r="I178" s="14">
        <f aca="true" t="shared" si="29" ref="I178:K179">I179</f>
        <v>4795924.34</v>
      </c>
      <c r="J178" s="14">
        <f t="shared" si="29"/>
        <v>0</v>
      </c>
      <c r="K178" s="14">
        <f t="shared" si="29"/>
        <v>4795924.34</v>
      </c>
    </row>
    <row r="179" spans="1:11" ht="73.5" customHeight="1">
      <c r="A179" s="28" t="s">
        <v>366</v>
      </c>
      <c r="B179" s="76" t="s">
        <v>337</v>
      </c>
      <c r="C179" s="11">
        <f t="shared" si="28"/>
        <v>4795924.34</v>
      </c>
      <c r="D179" s="11">
        <f t="shared" si="28"/>
        <v>0</v>
      </c>
      <c r="E179" s="11">
        <f t="shared" si="28"/>
        <v>4795924.34</v>
      </c>
      <c r="F179" s="11">
        <f t="shared" si="28"/>
        <v>4795924.34</v>
      </c>
      <c r="G179" s="11">
        <f t="shared" si="28"/>
        <v>0</v>
      </c>
      <c r="H179" s="11">
        <f t="shared" si="28"/>
        <v>4795924.34</v>
      </c>
      <c r="I179" s="11">
        <f t="shared" si="29"/>
        <v>4795924.34</v>
      </c>
      <c r="J179" s="11">
        <f t="shared" si="29"/>
        <v>0</v>
      </c>
      <c r="K179" s="11">
        <f t="shared" si="29"/>
        <v>4795924.34</v>
      </c>
    </row>
    <row r="180" spans="1:11" ht="75" customHeight="1">
      <c r="A180" s="28" t="s">
        <v>367</v>
      </c>
      <c r="B180" s="76" t="s">
        <v>337</v>
      </c>
      <c r="C180" s="11">
        <v>4795924.34</v>
      </c>
      <c r="D180" s="11">
        <v>0</v>
      </c>
      <c r="E180" s="11">
        <f>C180+D180</f>
        <v>4795924.34</v>
      </c>
      <c r="F180" s="11">
        <v>4795924.34</v>
      </c>
      <c r="G180" s="11">
        <v>0</v>
      </c>
      <c r="H180" s="11">
        <f>F180+G180</f>
        <v>4795924.34</v>
      </c>
      <c r="I180" s="11">
        <v>4795924.34</v>
      </c>
      <c r="J180" s="11">
        <v>0</v>
      </c>
      <c r="K180" s="11">
        <f>I180+J180</f>
        <v>4795924.34</v>
      </c>
    </row>
    <row r="181" spans="1:11" ht="54.75" customHeight="1">
      <c r="A181" s="27" t="s">
        <v>294</v>
      </c>
      <c r="B181" s="80" t="s">
        <v>293</v>
      </c>
      <c r="C181" s="14">
        <f>C182</f>
        <v>3984616.79</v>
      </c>
      <c r="D181" s="14">
        <f>D182</f>
        <v>0</v>
      </c>
      <c r="E181" s="14">
        <f aca="true" t="shared" si="30" ref="E181:E221">C181+D181</f>
        <v>3984616.79</v>
      </c>
      <c r="F181" s="14">
        <f>F182</f>
        <v>3984616.79</v>
      </c>
      <c r="G181" s="14">
        <f>G182</f>
        <v>0</v>
      </c>
      <c r="H181" s="14">
        <f aca="true" t="shared" si="31" ref="H181:H232">F181+G181</f>
        <v>3984616.79</v>
      </c>
      <c r="I181" s="14">
        <f>I182</f>
        <v>4098340.1</v>
      </c>
      <c r="J181" s="14">
        <f>J182</f>
        <v>0</v>
      </c>
      <c r="K181" s="14">
        <f aca="true" t="shared" si="32" ref="K181:K232">I181+J181</f>
        <v>4098340.1</v>
      </c>
    </row>
    <row r="182" spans="1:11" ht="59.25" customHeight="1">
      <c r="A182" s="28" t="s">
        <v>296</v>
      </c>
      <c r="B182" s="76" t="s">
        <v>295</v>
      </c>
      <c r="C182" s="11">
        <f>C183</f>
        <v>3984616.79</v>
      </c>
      <c r="D182" s="11">
        <f>D183</f>
        <v>0</v>
      </c>
      <c r="E182" s="11">
        <f t="shared" si="30"/>
        <v>3984616.79</v>
      </c>
      <c r="F182" s="11">
        <f>F183</f>
        <v>3984616.79</v>
      </c>
      <c r="G182" s="11">
        <f>G183</f>
        <v>0</v>
      </c>
      <c r="H182" s="11">
        <f t="shared" si="31"/>
        <v>3984616.79</v>
      </c>
      <c r="I182" s="11">
        <f>I183</f>
        <v>4098340.1</v>
      </c>
      <c r="J182" s="11">
        <f>J183</f>
        <v>0</v>
      </c>
      <c r="K182" s="11">
        <f t="shared" si="32"/>
        <v>4098340.1</v>
      </c>
    </row>
    <row r="183" spans="1:11" ht="67.5" customHeight="1">
      <c r="A183" s="28" t="s">
        <v>297</v>
      </c>
      <c r="B183" s="76" t="s">
        <v>295</v>
      </c>
      <c r="C183" s="11">
        <v>3984616.79</v>
      </c>
      <c r="D183" s="11">
        <v>0</v>
      </c>
      <c r="E183" s="11">
        <f t="shared" si="30"/>
        <v>3984616.79</v>
      </c>
      <c r="F183" s="11">
        <v>3984616.79</v>
      </c>
      <c r="G183" s="11">
        <v>0</v>
      </c>
      <c r="H183" s="11">
        <f t="shared" si="31"/>
        <v>3984616.79</v>
      </c>
      <c r="I183" s="11">
        <v>4098340.1</v>
      </c>
      <c r="J183" s="11">
        <v>0</v>
      </c>
      <c r="K183" s="11">
        <f t="shared" si="32"/>
        <v>4098340.1</v>
      </c>
    </row>
    <row r="184" spans="1:11" s="2" customFormat="1" ht="41.25" customHeight="1">
      <c r="A184" s="37" t="s">
        <v>353</v>
      </c>
      <c r="B184" s="81" t="s">
        <v>370</v>
      </c>
      <c r="C184" s="14">
        <f>C185</f>
        <v>2789090.78</v>
      </c>
      <c r="D184" s="14">
        <f>D185</f>
        <v>0</v>
      </c>
      <c r="E184" s="14">
        <f t="shared" si="30"/>
        <v>2789090.78</v>
      </c>
      <c r="F184" s="14">
        <f>F185</f>
        <v>0</v>
      </c>
      <c r="G184" s="14">
        <f>G185</f>
        <v>0</v>
      </c>
      <c r="H184" s="14">
        <f>F184+G184</f>
        <v>0</v>
      </c>
      <c r="I184" s="14">
        <f>I185</f>
        <v>0</v>
      </c>
      <c r="J184" s="14">
        <f>J185</f>
        <v>0</v>
      </c>
      <c r="K184" s="14">
        <f t="shared" si="32"/>
        <v>0</v>
      </c>
    </row>
    <row r="185" spans="1:11" ht="42.75" customHeight="1">
      <c r="A185" s="38" t="s">
        <v>356</v>
      </c>
      <c r="B185" s="82" t="s">
        <v>354</v>
      </c>
      <c r="C185" s="11">
        <f>C186</f>
        <v>2789090.78</v>
      </c>
      <c r="D185" s="11">
        <f>D186</f>
        <v>0</v>
      </c>
      <c r="E185" s="11">
        <f t="shared" si="30"/>
        <v>2789090.78</v>
      </c>
      <c r="F185" s="11">
        <f>F186</f>
        <v>0</v>
      </c>
      <c r="G185" s="11">
        <f>G186</f>
        <v>0</v>
      </c>
      <c r="H185" s="11">
        <f>F185+G185</f>
        <v>0</v>
      </c>
      <c r="I185" s="11">
        <f>I186</f>
        <v>0</v>
      </c>
      <c r="J185" s="11">
        <f>J186</f>
        <v>0</v>
      </c>
      <c r="K185" s="11">
        <f t="shared" si="32"/>
        <v>0</v>
      </c>
    </row>
    <row r="186" spans="1:11" ht="36" customHeight="1">
      <c r="A186" s="38" t="s">
        <v>355</v>
      </c>
      <c r="B186" s="82" t="s">
        <v>354</v>
      </c>
      <c r="C186" s="11">
        <v>2789090.78</v>
      </c>
      <c r="D186" s="11">
        <v>0</v>
      </c>
      <c r="E186" s="11">
        <f t="shared" si="30"/>
        <v>2789090.78</v>
      </c>
      <c r="F186" s="11">
        <v>0</v>
      </c>
      <c r="G186" s="11">
        <v>0</v>
      </c>
      <c r="H186" s="11">
        <f>F186+G186</f>
        <v>0</v>
      </c>
      <c r="I186" s="11">
        <v>0</v>
      </c>
      <c r="J186" s="11">
        <v>0</v>
      </c>
      <c r="K186" s="11">
        <f t="shared" si="32"/>
        <v>0</v>
      </c>
    </row>
    <row r="187" spans="1:11" ht="29.25" customHeight="1">
      <c r="A187" s="27" t="s">
        <v>306</v>
      </c>
      <c r="B187" s="80" t="s">
        <v>307</v>
      </c>
      <c r="C187" s="14">
        <f>C188</f>
        <v>35475</v>
      </c>
      <c r="D187" s="14">
        <f>D188</f>
        <v>0</v>
      </c>
      <c r="E187" s="14">
        <f t="shared" si="30"/>
        <v>35475</v>
      </c>
      <c r="F187" s="14">
        <f>F188</f>
        <v>35475</v>
      </c>
      <c r="G187" s="14">
        <f>G188</f>
        <v>0</v>
      </c>
      <c r="H187" s="14">
        <f t="shared" si="31"/>
        <v>35475</v>
      </c>
      <c r="I187" s="14">
        <f>I188</f>
        <v>35531</v>
      </c>
      <c r="J187" s="14">
        <f>J188</f>
        <v>0</v>
      </c>
      <c r="K187" s="14">
        <f t="shared" si="32"/>
        <v>35531</v>
      </c>
    </row>
    <row r="188" spans="1:11" ht="34.5" customHeight="1">
      <c r="A188" s="28" t="s">
        <v>308</v>
      </c>
      <c r="B188" s="76" t="s">
        <v>309</v>
      </c>
      <c r="C188" s="11">
        <f>C189</f>
        <v>35475</v>
      </c>
      <c r="D188" s="11">
        <f>D189</f>
        <v>0</v>
      </c>
      <c r="E188" s="11">
        <f t="shared" si="30"/>
        <v>35475</v>
      </c>
      <c r="F188" s="11">
        <f>F189</f>
        <v>35475</v>
      </c>
      <c r="G188" s="11">
        <f>G189</f>
        <v>0</v>
      </c>
      <c r="H188" s="11">
        <f t="shared" si="31"/>
        <v>35475</v>
      </c>
      <c r="I188" s="11">
        <f>I189</f>
        <v>35531</v>
      </c>
      <c r="J188" s="11">
        <f>J189</f>
        <v>0</v>
      </c>
      <c r="K188" s="11">
        <f t="shared" si="32"/>
        <v>35531</v>
      </c>
    </row>
    <row r="189" spans="1:11" ht="36.75" customHeight="1">
      <c r="A189" s="28" t="s">
        <v>310</v>
      </c>
      <c r="B189" s="76" t="s">
        <v>309</v>
      </c>
      <c r="C189" s="11">
        <v>35475</v>
      </c>
      <c r="D189" s="11">
        <v>0</v>
      </c>
      <c r="E189" s="11">
        <f t="shared" si="30"/>
        <v>35475</v>
      </c>
      <c r="F189" s="11">
        <v>35475</v>
      </c>
      <c r="G189" s="11">
        <v>0</v>
      </c>
      <c r="H189" s="11">
        <f t="shared" si="31"/>
        <v>35475</v>
      </c>
      <c r="I189" s="11">
        <v>35531</v>
      </c>
      <c r="J189" s="11">
        <v>0</v>
      </c>
      <c r="K189" s="11">
        <f t="shared" si="32"/>
        <v>35531</v>
      </c>
    </row>
    <row r="190" spans="1:11" ht="74.25" customHeight="1">
      <c r="A190" s="27" t="s">
        <v>334</v>
      </c>
      <c r="B190" s="80" t="s">
        <v>332</v>
      </c>
      <c r="C190" s="14">
        <f>C192</f>
        <v>2502919.2</v>
      </c>
      <c r="D190" s="14">
        <f>D192</f>
        <v>0</v>
      </c>
      <c r="E190" s="14">
        <f t="shared" si="30"/>
        <v>2502919.2</v>
      </c>
      <c r="F190" s="14"/>
      <c r="G190" s="14">
        <f>G192</f>
        <v>0</v>
      </c>
      <c r="H190" s="14">
        <f t="shared" si="31"/>
        <v>0</v>
      </c>
      <c r="I190" s="14"/>
      <c r="J190" s="14">
        <f>J192</f>
        <v>0</v>
      </c>
      <c r="K190" s="14">
        <f t="shared" si="32"/>
        <v>0</v>
      </c>
    </row>
    <row r="191" spans="1:11" ht="74.25" customHeight="1">
      <c r="A191" s="28" t="s">
        <v>334</v>
      </c>
      <c r="B191" s="76" t="s">
        <v>333</v>
      </c>
      <c r="C191" s="14">
        <f>C192</f>
        <v>2502919.2</v>
      </c>
      <c r="D191" s="14">
        <f>D192</f>
        <v>0</v>
      </c>
      <c r="E191" s="14">
        <f>E192</f>
        <v>2502919.2</v>
      </c>
      <c r="F191" s="14"/>
      <c r="G191" s="14"/>
      <c r="H191" s="14"/>
      <c r="I191" s="14"/>
      <c r="J191" s="14"/>
      <c r="K191" s="14"/>
    </row>
    <row r="192" spans="1:11" ht="75" customHeight="1">
      <c r="A192" s="28" t="s">
        <v>335</v>
      </c>
      <c r="B192" s="76" t="s">
        <v>333</v>
      </c>
      <c r="C192" s="11">
        <v>2502919.2</v>
      </c>
      <c r="D192" s="11">
        <v>0</v>
      </c>
      <c r="E192" s="11">
        <f t="shared" si="30"/>
        <v>2502919.2</v>
      </c>
      <c r="F192" s="11"/>
      <c r="G192" s="11">
        <v>0</v>
      </c>
      <c r="H192" s="11">
        <f t="shared" si="31"/>
        <v>0</v>
      </c>
      <c r="I192" s="11"/>
      <c r="J192" s="11">
        <v>0</v>
      </c>
      <c r="K192" s="11">
        <f t="shared" si="32"/>
        <v>0</v>
      </c>
    </row>
    <row r="193" spans="1:11" s="2" customFormat="1" ht="33.75" customHeight="1">
      <c r="A193" s="27" t="s">
        <v>340</v>
      </c>
      <c r="B193" s="80" t="s">
        <v>339</v>
      </c>
      <c r="C193" s="14">
        <f aca="true" t="shared" si="33" ref="C193:K194">C194</f>
        <v>84322.34</v>
      </c>
      <c r="D193" s="14">
        <f t="shared" si="33"/>
        <v>-84322.34</v>
      </c>
      <c r="E193" s="14">
        <f>C193+D193</f>
        <v>0</v>
      </c>
      <c r="F193" s="14">
        <f t="shared" si="33"/>
        <v>656331.38</v>
      </c>
      <c r="G193" s="14">
        <f t="shared" si="33"/>
        <v>0</v>
      </c>
      <c r="H193" s="14">
        <f t="shared" si="33"/>
        <v>656331.38</v>
      </c>
      <c r="I193" s="14">
        <f t="shared" si="33"/>
        <v>722487.61</v>
      </c>
      <c r="J193" s="14">
        <f t="shared" si="33"/>
        <v>0</v>
      </c>
      <c r="K193" s="14">
        <f t="shared" si="33"/>
        <v>722487.61</v>
      </c>
    </row>
    <row r="194" spans="1:11" ht="39.75" customHeight="1">
      <c r="A194" s="28" t="s">
        <v>342</v>
      </c>
      <c r="B194" s="76" t="s">
        <v>341</v>
      </c>
      <c r="C194" s="11">
        <f t="shared" si="33"/>
        <v>84322.34</v>
      </c>
      <c r="D194" s="11">
        <f t="shared" si="33"/>
        <v>-84322.34</v>
      </c>
      <c r="E194" s="11">
        <f t="shared" si="33"/>
        <v>0</v>
      </c>
      <c r="F194" s="11">
        <f t="shared" si="33"/>
        <v>656331.38</v>
      </c>
      <c r="G194" s="11">
        <f t="shared" si="33"/>
        <v>0</v>
      </c>
      <c r="H194" s="11">
        <f t="shared" si="33"/>
        <v>656331.38</v>
      </c>
      <c r="I194" s="11">
        <f t="shared" si="33"/>
        <v>722487.61</v>
      </c>
      <c r="J194" s="11">
        <f t="shared" si="33"/>
        <v>0</v>
      </c>
      <c r="K194" s="11">
        <f t="shared" si="33"/>
        <v>722487.61</v>
      </c>
    </row>
    <row r="195" spans="1:11" ht="42.75" customHeight="1">
      <c r="A195" s="28" t="s">
        <v>343</v>
      </c>
      <c r="B195" s="76" t="s">
        <v>341</v>
      </c>
      <c r="C195" s="11">
        <v>84322.34</v>
      </c>
      <c r="D195" s="11">
        <v>-84322.34</v>
      </c>
      <c r="E195" s="11">
        <f>C195+D195</f>
        <v>0</v>
      </c>
      <c r="F195" s="11">
        <v>656331.38</v>
      </c>
      <c r="G195" s="11">
        <v>0</v>
      </c>
      <c r="H195" s="11">
        <f>F195+G195</f>
        <v>656331.38</v>
      </c>
      <c r="I195" s="11">
        <v>722487.61</v>
      </c>
      <c r="J195" s="11">
        <v>0</v>
      </c>
      <c r="K195" s="11">
        <f>I195+J195</f>
        <v>722487.61</v>
      </c>
    </row>
    <row r="196" spans="1:11" ht="20.25" customHeight="1">
      <c r="A196" s="27" t="s">
        <v>331</v>
      </c>
      <c r="B196" s="80" t="s">
        <v>10</v>
      </c>
      <c r="C196" s="14">
        <f>C197</f>
        <v>30329077.19</v>
      </c>
      <c r="D196" s="14">
        <f>D197</f>
        <v>0</v>
      </c>
      <c r="E196" s="14">
        <f t="shared" si="30"/>
        <v>30329077.19</v>
      </c>
      <c r="F196" s="14">
        <f>F197</f>
        <v>368550</v>
      </c>
      <c r="G196" s="14">
        <f>G197</f>
        <v>0</v>
      </c>
      <c r="H196" s="14">
        <f t="shared" si="31"/>
        <v>368550</v>
      </c>
      <c r="I196" s="14">
        <f>I197</f>
        <v>368550</v>
      </c>
      <c r="J196" s="14">
        <f>J197</f>
        <v>0</v>
      </c>
      <c r="K196" s="14">
        <f t="shared" si="32"/>
        <v>368550</v>
      </c>
    </row>
    <row r="197" spans="1:11" ht="19.5" customHeight="1">
      <c r="A197" s="28" t="s">
        <v>146</v>
      </c>
      <c r="B197" s="61" t="s">
        <v>219</v>
      </c>
      <c r="C197" s="11">
        <f>C198</f>
        <v>30329077.19</v>
      </c>
      <c r="D197" s="11">
        <f>D198</f>
        <v>0</v>
      </c>
      <c r="E197" s="11">
        <f t="shared" si="30"/>
        <v>30329077.19</v>
      </c>
      <c r="F197" s="11">
        <f>F198</f>
        <v>368550</v>
      </c>
      <c r="G197" s="11">
        <f>G198</f>
        <v>0</v>
      </c>
      <c r="H197" s="11">
        <f t="shared" si="31"/>
        <v>368550</v>
      </c>
      <c r="I197" s="11">
        <f>I198</f>
        <v>368550</v>
      </c>
      <c r="J197" s="11">
        <f>J198</f>
        <v>0</v>
      </c>
      <c r="K197" s="11">
        <f t="shared" si="32"/>
        <v>368550</v>
      </c>
    </row>
    <row r="198" spans="1:11" ht="26.25" customHeight="1">
      <c r="A198" s="32" t="s">
        <v>61</v>
      </c>
      <c r="B198" s="73" t="s">
        <v>219</v>
      </c>
      <c r="C198" s="9">
        <v>30329077.19</v>
      </c>
      <c r="D198" s="9">
        <v>0</v>
      </c>
      <c r="E198" s="9">
        <f t="shared" si="30"/>
        <v>30329077.19</v>
      </c>
      <c r="F198" s="9">
        <v>368550</v>
      </c>
      <c r="G198" s="9">
        <v>0</v>
      </c>
      <c r="H198" s="9">
        <f t="shared" si="31"/>
        <v>368550</v>
      </c>
      <c r="I198" s="9">
        <v>368550</v>
      </c>
      <c r="J198" s="9">
        <v>0</v>
      </c>
      <c r="K198" s="9">
        <f t="shared" si="32"/>
        <v>368550</v>
      </c>
    </row>
    <row r="199" spans="1:11" ht="37.5" customHeight="1">
      <c r="A199" s="26" t="s">
        <v>62</v>
      </c>
      <c r="B199" s="59" t="s">
        <v>38</v>
      </c>
      <c r="C199" s="8">
        <f>C200+C203+C206+C209</f>
        <v>63625602.230000004</v>
      </c>
      <c r="D199" s="8">
        <f>D200+D203+D206+D209</f>
        <v>884556.31</v>
      </c>
      <c r="E199" s="8">
        <f t="shared" si="30"/>
        <v>64510158.54000001</v>
      </c>
      <c r="F199" s="8">
        <f>F200+F203+F206+F209</f>
        <v>63046393.93</v>
      </c>
      <c r="G199" s="8">
        <f>G200+G203+G206+G209</f>
        <v>0</v>
      </c>
      <c r="H199" s="8">
        <f t="shared" si="31"/>
        <v>63046393.93</v>
      </c>
      <c r="I199" s="8">
        <f>I200+I203+I206+I209</f>
        <v>63071098.83</v>
      </c>
      <c r="J199" s="8">
        <f>J200+J203+J206+J209</f>
        <v>0</v>
      </c>
      <c r="K199" s="8">
        <f t="shared" si="32"/>
        <v>63071098.83</v>
      </c>
    </row>
    <row r="200" spans="1:11" ht="36" customHeight="1">
      <c r="A200" s="27" t="s">
        <v>239</v>
      </c>
      <c r="B200" s="80" t="s">
        <v>101</v>
      </c>
      <c r="C200" s="14">
        <f>C201</f>
        <v>2654624.56</v>
      </c>
      <c r="D200" s="14">
        <f>D201</f>
        <v>0</v>
      </c>
      <c r="E200" s="14">
        <f>E201</f>
        <v>2686713.56</v>
      </c>
      <c r="F200" s="14">
        <f>F201</f>
        <v>2709276.76</v>
      </c>
      <c r="G200" s="14">
        <f>G201</f>
        <v>0</v>
      </c>
      <c r="H200" s="14">
        <f t="shared" si="31"/>
        <v>2709276.76</v>
      </c>
      <c r="I200" s="14">
        <f>I201</f>
        <v>2734034.2</v>
      </c>
      <c r="J200" s="14">
        <f>J201</f>
        <v>0</v>
      </c>
      <c r="K200" s="14">
        <f t="shared" si="32"/>
        <v>2734034.2</v>
      </c>
    </row>
    <row r="201" spans="1:11" ht="38.25" customHeight="1">
      <c r="A201" s="28" t="s">
        <v>147</v>
      </c>
      <c r="B201" s="76" t="s">
        <v>215</v>
      </c>
      <c r="C201" s="11">
        <f>C202</f>
        <v>2654624.56</v>
      </c>
      <c r="D201" s="11">
        <f>D202</f>
        <v>0</v>
      </c>
      <c r="E201" s="11">
        <f>E202</f>
        <v>2686713.56</v>
      </c>
      <c r="F201" s="11">
        <f>F202</f>
        <v>2709276.76</v>
      </c>
      <c r="G201" s="11">
        <f>G202</f>
        <v>0</v>
      </c>
      <c r="H201" s="11">
        <f t="shared" si="31"/>
        <v>2709276.76</v>
      </c>
      <c r="I201" s="11">
        <f>I202</f>
        <v>2734034.2</v>
      </c>
      <c r="J201" s="11">
        <f>J202</f>
        <v>0</v>
      </c>
      <c r="K201" s="11">
        <f t="shared" si="32"/>
        <v>2734034.2</v>
      </c>
    </row>
    <row r="202" spans="1:11" ht="37.5" customHeight="1">
      <c r="A202" s="28" t="s">
        <v>63</v>
      </c>
      <c r="B202" s="76" t="s">
        <v>215</v>
      </c>
      <c r="C202" s="11">
        <v>2654624.56</v>
      </c>
      <c r="D202" s="11"/>
      <c r="E202" s="11">
        <f>C202+D202+32089</f>
        <v>2686713.56</v>
      </c>
      <c r="F202" s="11">
        <v>2709276.76</v>
      </c>
      <c r="G202" s="11">
        <v>0</v>
      </c>
      <c r="H202" s="11">
        <f t="shared" si="31"/>
        <v>2709276.76</v>
      </c>
      <c r="I202" s="11">
        <v>2734034.2</v>
      </c>
      <c r="J202" s="11">
        <v>0</v>
      </c>
      <c r="K202" s="11">
        <f t="shared" si="32"/>
        <v>2734034.2</v>
      </c>
    </row>
    <row r="203" spans="1:11" ht="75" customHeight="1">
      <c r="A203" s="30" t="s">
        <v>240</v>
      </c>
      <c r="B203" s="60" t="s">
        <v>102</v>
      </c>
      <c r="C203" s="14">
        <f>C204</f>
        <v>2120986</v>
      </c>
      <c r="D203" s="14">
        <f>D204</f>
        <v>0</v>
      </c>
      <c r="E203" s="14">
        <f t="shared" si="30"/>
        <v>2120986</v>
      </c>
      <c r="F203" s="14">
        <f>F204</f>
        <v>828993</v>
      </c>
      <c r="G203" s="14">
        <f>G204</f>
        <v>0</v>
      </c>
      <c r="H203" s="14">
        <f t="shared" si="31"/>
        <v>828993</v>
      </c>
      <c r="I203" s="14">
        <f>I204</f>
        <v>828993</v>
      </c>
      <c r="J203" s="14">
        <f>J204</f>
        <v>0</v>
      </c>
      <c r="K203" s="14">
        <f t="shared" si="32"/>
        <v>828993</v>
      </c>
    </row>
    <row r="204" spans="1:11" ht="78" customHeight="1">
      <c r="A204" s="31" t="s">
        <v>148</v>
      </c>
      <c r="B204" s="61" t="s">
        <v>53</v>
      </c>
      <c r="C204" s="11">
        <v>2120986</v>
      </c>
      <c r="D204" s="11">
        <v>0</v>
      </c>
      <c r="E204" s="11">
        <f t="shared" si="30"/>
        <v>2120986</v>
      </c>
      <c r="F204" s="11">
        <f>F205</f>
        <v>828993</v>
      </c>
      <c r="G204" s="11">
        <f>G205</f>
        <v>0</v>
      </c>
      <c r="H204" s="11">
        <f t="shared" si="31"/>
        <v>828993</v>
      </c>
      <c r="I204" s="11">
        <f>I205</f>
        <v>828993</v>
      </c>
      <c r="J204" s="11">
        <f>J205</f>
        <v>0</v>
      </c>
      <c r="K204" s="11">
        <f t="shared" si="32"/>
        <v>828993</v>
      </c>
    </row>
    <row r="205" spans="1:11" ht="77.25" customHeight="1">
      <c r="A205" s="31" t="s">
        <v>64</v>
      </c>
      <c r="B205" s="61" t="s">
        <v>53</v>
      </c>
      <c r="C205" s="11">
        <v>2120986</v>
      </c>
      <c r="D205" s="11">
        <v>0</v>
      </c>
      <c r="E205" s="11">
        <f t="shared" si="30"/>
        <v>2120986</v>
      </c>
      <c r="F205" s="11">
        <v>828993</v>
      </c>
      <c r="G205" s="11">
        <v>0</v>
      </c>
      <c r="H205" s="11">
        <f t="shared" si="31"/>
        <v>828993</v>
      </c>
      <c r="I205" s="11">
        <v>828993</v>
      </c>
      <c r="J205" s="11">
        <v>0</v>
      </c>
      <c r="K205" s="11">
        <f t="shared" si="32"/>
        <v>828993</v>
      </c>
    </row>
    <row r="206" spans="1:11" ht="60" customHeight="1">
      <c r="A206" s="30" t="s">
        <v>241</v>
      </c>
      <c r="B206" s="60" t="s">
        <v>103</v>
      </c>
      <c r="C206" s="14">
        <f>C207</f>
        <v>460.67</v>
      </c>
      <c r="D206" s="14">
        <f>D207</f>
        <v>0</v>
      </c>
      <c r="E206" s="14">
        <f t="shared" si="30"/>
        <v>460.67</v>
      </c>
      <c r="F206" s="14">
        <f>F207</f>
        <v>457.17</v>
      </c>
      <c r="G206" s="14">
        <f>G207</f>
        <v>0</v>
      </c>
      <c r="H206" s="14">
        <f t="shared" si="31"/>
        <v>457.17</v>
      </c>
      <c r="I206" s="14">
        <f>I207</f>
        <v>404.63</v>
      </c>
      <c r="J206" s="14">
        <f>J207</f>
        <v>0</v>
      </c>
      <c r="K206" s="14">
        <f t="shared" si="32"/>
        <v>404.63</v>
      </c>
    </row>
    <row r="207" spans="1:11" ht="56.25" customHeight="1">
      <c r="A207" s="33" t="s">
        <v>149</v>
      </c>
      <c r="B207" s="61" t="s">
        <v>54</v>
      </c>
      <c r="C207" s="9">
        <f>C208</f>
        <v>460.67</v>
      </c>
      <c r="D207" s="9">
        <f>D208</f>
        <v>0</v>
      </c>
      <c r="E207" s="11">
        <f t="shared" si="30"/>
        <v>460.67</v>
      </c>
      <c r="F207" s="9">
        <f>F208</f>
        <v>457.17</v>
      </c>
      <c r="G207" s="9">
        <f>G208</f>
        <v>0</v>
      </c>
      <c r="H207" s="11">
        <f t="shared" si="31"/>
        <v>457.17</v>
      </c>
      <c r="I207" s="9">
        <f>I208</f>
        <v>404.63</v>
      </c>
      <c r="J207" s="9">
        <f>J208</f>
        <v>0</v>
      </c>
      <c r="K207" s="11">
        <f t="shared" si="32"/>
        <v>404.63</v>
      </c>
    </row>
    <row r="208" spans="1:11" ht="59.25" customHeight="1">
      <c r="A208" s="31" t="s">
        <v>65</v>
      </c>
      <c r="B208" s="61" t="s">
        <v>54</v>
      </c>
      <c r="C208" s="11">
        <v>460.67</v>
      </c>
      <c r="D208" s="11">
        <v>0</v>
      </c>
      <c r="E208" s="11">
        <f t="shared" si="30"/>
        <v>460.67</v>
      </c>
      <c r="F208" s="11">
        <v>457.17</v>
      </c>
      <c r="G208" s="11">
        <v>0</v>
      </c>
      <c r="H208" s="11">
        <f t="shared" si="31"/>
        <v>457.17</v>
      </c>
      <c r="I208" s="11">
        <v>404.63</v>
      </c>
      <c r="J208" s="11">
        <v>0</v>
      </c>
      <c r="K208" s="11">
        <f t="shared" si="32"/>
        <v>404.63</v>
      </c>
    </row>
    <row r="209" spans="1:11" ht="18.75">
      <c r="A209" s="27" t="s">
        <v>242</v>
      </c>
      <c r="B209" s="80" t="s">
        <v>104</v>
      </c>
      <c r="C209" s="14">
        <f>C210</f>
        <v>58849531</v>
      </c>
      <c r="D209" s="14">
        <f>D210</f>
        <v>884556.31</v>
      </c>
      <c r="E209" s="14">
        <f>E210</f>
        <v>59701998.31</v>
      </c>
      <c r="F209" s="14">
        <f>F210</f>
        <v>59507667</v>
      </c>
      <c r="G209" s="14">
        <f>G210</f>
        <v>0</v>
      </c>
      <c r="H209" s="14">
        <f t="shared" si="31"/>
        <v>59507667</v>
      </c>
      <c r="I209" s="14">
        <f>I210</f>
        <v>59507667</v>
      </c>
      <c r="J209" s="14">
        <f>J210</f>
        <v>0</v>
      </c>
      <c r="K209" s="14">
        <f t="shared" si="32"/>
        <v>59507667</v>
      </c>
    </row>
    <row r="210" spans="1:11" ht="18.75">
      <c r="A210" s="28" t="s">
        <v>150</v>
      </c>
      <c r="B210" s="61" t="s">
        <v>218</v>
      </c>
      <c r="C210" s="11">
        <f>C211</f>
        <v>58849531</v>
      </c>
      <c r="D210" s="11">
        <f>D211</f>
        <v>884556.31</v>
      </c>
      <c r="E210" s="11">
        <f>E211</f>
        <v>59701998.31</v>
      </c>
      <c r="F210" s="11">
        <f>F211</f>
        <v>59507667</v>
      </c>
      <c r="G210" s="11">
        <f>G211</f>
        <v>0</v>
      </c>
      <c r="H210" s="11">
        <f t="shared" si="31"/>
        <v>59507667</v>
      </c>
      <c r="I210" s="11">
        <f>I211</f>
        <v>59507667</v>
      </c>
      <c r="J210" s="11">
        <f>J211</f>
        <v>0</v>
      </c>
      <c r="K210" s="11">
        <f t="shared" si="32"/>
        <v>59507667</v>
      </c>
    </row>
    <row r="211" spans="1:11" ht="24.75" customHeight="1">
      <c r="A211" s="32" t="s">
        <v>66</v>
      </c>
      <c r="B211" s="61" t="s">
        <v>218</v>
      </c>
      <c r="C211" s="9">
        <v>58849531</v>
      </c>
      <c r="D211" s="9">
        <v>884556.31</v>
      </c>
      <c r="E211" s="9">
        <f>C211+D211-32089</f>
        <v>59701998.31</v>
      </c>
      <c r="F211" s="9">
        <v>59507667</v>
      </c>
      <c r="G211" s="9">
        <v>0</v>
      </c>
      <c r="H211" s="9">
        <f t="shared" si="31"/>
        <v>59507667</v>
      </c>
      <c r="I211" s="9">
        <v>59507667</v>
      </c>
      <c r="J211" s="9">
        <v>0</v>
      </c>
      <c r="K211" s="9">
        <f t="shared" si="32"/>
        <v>59507667</v>
      </c>
    </row>
    <row r="212" spans="1:11" s="2" customFormat="1" ht="23.25" customHeight="1">
      <c r="A212" s="26" t="s">
        <v>67</v>
      </c>
      <c r="B212" s="59" t="s">
        <v>39</v>
      </c>
      <c r="C212" s="8">
        <f>C213+C219+C216+C222</f>
        <v>34666164.95</v>
      </c>
      <c r="D212" s="8">
        <f>D213+D219+D216+D222</f>
        <v>-350368.46</v>
      </c>
      <c r="E212" s="8">
        <f>E213+E219+E216+E222</f>
        <v>34315796.49</v>
      </c>
      <c r="F212" s="8">
        <f>F213+F219+F216</f>
        <v>27092370.7</v>
      </c>
      <c r="G212" s="8">
        <f>G213+G219+G216</f>
        <v>0</v>
      </c>
      <c r="H212" s="8">
        <f t="shared" si="31"/>
        <v>27092370.7</v>
      </c>
      <c r="I212" s="8">
        <f>I213+I219+I216</f>
        <v>26547870.7</v>
      </c>
      <c r="J212" s="8">
        <f>J213+J219+J216</f>
        <v>0</v>
      </c>
      <c r="K212" s="8">
        <f t="shared" si="32"/>
        <v>26547870.7</v>
      </c>
    </row>
    <row r="213" spans="1:11" s="2" customFormat="1" ht="78.75" customHeight="1">
      <c r="A213" s="27" t="s">
        <v>110</v>
      </c>
      <c r="B213" s="60" t="s">
        <v>109</v>
      </c>
      <c r="C213" s="14">
        <f>C214</f>
        <v>29160174.76</v>
      </c>
      <c r="D213" s="14">
        <f>D214</f>
        <v>9557.669999999998</v>
      </c>
      <c r="E213" s="14">
        <f t="shared" si="30"/>
        <v>29169732.430000003</v>
      </c>
      <c r="F213" s="14">
        <f>F214</f>
        <v>22446365.7</v>
      </c>
      <c r="G213" s="14">
        <f>G214</f>
        <v>0</v>
      </c>
      <c r="H213" s="14">
        <f t="shared" si="31"/>
        <v>22446365.7</v>
      </c>
      <c r="I213" s="14">
        <f>I214</f>
        <v>21901865.7</v>
      </c>
      <c r="J213" s="14">
        <f>J214</f>
        <v>0</v>
      </c>
      <c r="K213" s="14">
        <f t="shared" si="32"/>
        <v>21901865.7</v>
      </c>
    </row>
    <row r="214" spans="1:11" s="2" customFormat="1" ht="77.25" customHeight="1">
      <c r="A214" s="28" t="s">
        <v>151</v>
      </c>
      <c r="B214" s="76" t="s">
        <v>216</v>
      </c>
      <c r="C214" s="11">
        <f>C215</f>
        <v>29160174.76</v>
      </c>
      <c r="D214" s="11">
        <f>D215</f>
        <v>9557.669999999998</v>
      </c>
      <c r="E214" s="11">
        <f t="shared" si="30"/>
        <v>29169732.430000003</v>
      </c>
      <c r="F214" s="11">
        <f>F215</f>
        <v>22446365.7</v>
      </c>
      <c r="G214" s="11">
        <f>G215</f>
        <v>0</v>
      </c>
      <c r="H214" s="11">
        <f t="shared" si="31"/>
        <v>22446365.7</v>
      </c>
      <c r="I214" s="11">
        <f>I215</f>
        <v>21901865.7</v>
      </c>
      <c r="J214" s="11">
        <f>J215</f>
        <v>0</v>
      </c>
      <c r="K214" s="11">
        <f t="shared" si="32"/>
        <v>21901865.7</v>
      </c>
    </row>
    <row r="215" spans="1:11" ht="59.25" customHeight="1">
      <c r="A215" s="28" t="s">
        <v>68</v>
      </c>
      <c r="B215" s="76" t="s">
        <v>216</v>
      </c>
      <c r="C215" s="11">
        <v>29160174.76</v>
      </c>
      <c r="D215" s="11">
        <f>-36200+45757.67</f>
        <v>9557.669999999998</v>
      </c>
      <c r="E215" s="11">
        <f t="shared" si="30"/>
        <v>29169732.430000003</v>
      </c>
      <c r="F215" s="11">
        <v>22446365.7</v>
      </c>
      <c r="G215" s="11">
        <v>0</v>
      </c>
      <c r="H215" s="11">
        <f t="shared" si="31"/>
        <v>22446365.7</v>
      </c>
      <c r="I215" s="11">
        <v>21901865.7</v>
      </c>
      <c r="J215" s="11">
        <v>0</v>
      </c>
      <c r="K215" s="11">
        <f t="shared" si="32"/>
        <v>21901865.7</v>
      </c>
    </row>
    <row r="216" spans="1:11" s="2" customFormat="1" ht="74.25" customHeight="1">
      <c r="A216" s="46" t="s">
        <v>358</v>
      </c>
      <c r="B216" s="80" t="s">
        <v>369</v>
      </c>
      <c r="C216" s="14">
        <f>C217</f>
        <v>213533.43</v>
      </c>
      <c r="D216" s="14">
        <f>D217</f>
        <v>0</v>
      </c>
      <c r="E216" s="14">
        <f>C216+D216</f>
        <v>213533.43</v>
      </c>
      <c r="F216" s="14">
        <f>F217</f>
        <v>1052485</v>
      </c>
      <c r="G216" s="14">
        <f>G217</f>
        <v>0</v>
      </c>
      <c r="H216" s="14">
        <f>F216+G216</f>
        <v>1052485</v>
      </c>
      <c r="I216" s="14">
        <f>I217</f>
        <v>1052485</v>
      </c>
      <c r="J216" s="14">
        <f>J217</f>
        <v>0</v>
      </c>
      <c r="K216" s="14">
        <f>I216+J216</f>
        <v>1052485</v>
      </c>
    </row>
    <row r="217" spans="1:11" ht="79.5" customHeight="1">
      <c r="A217" s="47" t="s">
        <v>359</v>
      </c>
      <c r="B217" s="76" t="s">
        <v>357</v>
      </c>
      <c r="C217" s="11">
        <f>C218</f>
        <v>213533.43</v>
      </c>
      <c r="D217" s="11">
        <f>D218</f>
        <v>0</v>
      </c>
      <c r="E217" s="11">
        <f>C217+D217</f>
        <v>213533.43</v>
      </c>
      <c r="F217" s="11">
        <f>F218</f>
        <v>1052485</v>
      </c>
      <c r="G217" s="11">
        <f>G218</f>
        <v>0</v>
      </c>
      <c r="H217" s="11">
        <f>F217+G217</f>
        <v>1052485</v>
      </c>
      <c r="I217" s="11">
        <f>I218</f>
        <v>1052485</v>
      </c>
      <c r="J217" s="11">
        <f>J218</f>
        <v>0</v>
      </c>
      <c r="K217" s="11">
        <f>I217+J217</f>
        <v>1052485</v>
      </c>
    </row>
    <row r="218" spans="1:11" ht="84.75" customHeight="1">
      <c r="A218" s="47" t="s">
        <v>362</v>
      </c>
      <c r="B218" s="76" t="s">
        <v>357</v>
      </c>
      <c r="C218" s="11">
        <v>213533.43</v>
      </c>
      <c r="D218" s="11">
        <v>0</v>
      </c>
      <c r="E218" s="11">
        <f>C218+D218</f>
        <v>213533.43</v>
      </c>
      <c r="F218" s="11">
        <v>1052485</v>
      </c>
      <c r="G218" s="11">
        <v>0</v>
      </c>
      <c r="H218" s="11">
        <f>F218+G218</f>
        <v>1052485</v>
      </c>
      <c r="I218" s="11">
        <v>1052485</v>
      </c>
      <c r="J218" s="11">
        <v>0</v>
      </c>
      <c r="K218" s="11">
        <f>I218+J218</f>
        <v>1052485</v>
      </c>
    </row>
    <row r="219" spans="1:11" ht="80.25" customHeight="1">
      <c r="A219" s="27" t="s">
        <v>113</v>
      </c>
      <c r="B219" s="60" t="s">
        <v>112</v>
      </c>
      <c r="C219" s="14">
        <f>C220</f>
        <v>3671640</v>
      </c>
      <c r="D219" s="14">
        <f>D220</f>
        <v>0</v>
      </c>
      <c r="E219" s="14">
        <f t="shared" si="30"/>
        <v>3671640</v>
      </c>
      <c r="F219" s="14">
        <f>F220</f>
        <v>3593520</v>
      </c>
      <c r="G219" s="14">
        <f>G220</f>
        <v>0</v>
      </c>
      <c r="H219" s="14">
        <f t="shared" si="31"/>
        <v>3593520</v>
      </c>
      <c r="I219" s="14">
        <f>I220</f>
        <v>3593520</v>
      </c>
      <c r="J219" s="14">
        <f>J220</f>
        <v>0</v>
      </c>
      <c r="K219" s="14">
        <f t="shared" si="32"/>
        <v>3593520</v>
      </c>
    </row>
    <row r="220" spans="1:11" ht="75.75" customHeight="1">
      <c r="A220" s="28" t="s">
        <v>152</v>
      </c>
      <c r="B220" s="76" t="s">
        <v>11</v>
      </c>
      <c r="C220" s="11">
        <f>C221</f>
        <v>3671640</v>
      </c>
      <c r="D220" s="11">
        <f>D221</f>
        <v>0</v>
      </c>
      <c r="E220" s="11">
        <f t="shared" si="30"/>
        <v>3671640</v>
      </c>
      <c r="F220" s="11">
        <f>F221</f>
        <v>3593520</v>
      </c>
      <c r="G220" s="11">
        <f>G221</f>
        <v>0</v>
      </c>
      <c r="H220" s="11">
        <f t="shared" si="31"/>
        <v>3593520</v>
      </c>
      <c r="I220" s="11">
        <f>I221</f>
        <v>3593520</v>
      </c>
      <c r="J220" s="11">
        <f>J221</f>
        <v>0</v>
      </c>
      <c r="K220" s="11">
        <f t="shared" si="32"/>
        <v>3593520</v>
      </c>
    </row>
    <row r="221" spans="1:11" ht="77.25" customHeight="1">
      <c r="A221" s="32" t="s">
        <v>111</v>
      </c>
      <c r="B221" s="76" t="s">
        <v>12</v>
      </c>
      <c r="C221" s="9">
        <v>3671640</v>
      </c>
      <c r="D221" s="9">
        <v>0</v>
      </c>
      <c r="E221" s="9">
        <f t="shared" si="30"/>
        <v>3671640</v>
      </c>
      <c r="F221" s="9">
        <v>3593520</v>
      </c>
      <c r="G221" s="9">
        <v>0</v>
      </c>
      <c r="H221" s="9">
        <f t="shared" si="31"/>
        <v>3593520</v>
      </c>
      <c r="I221" s="9">
        <v>3593520</v>
      </c>
      <c r="J221" s="9">
        <v>0</v>
      </c>
      <c r="K221" s="9">
        <f t="shared" si="32"/>
        <v>3593520</v>
      </c>
    </row>
    <row r="222" spans="1:11" s="41" customFormat="1" ht="28.5" customHeight="1">
      <c r="A222" s="43" t="s">
        <v>363</v>
      </c>
      <c r="B222" s="80" t="s">
        <v>360</v>
      </c>
      <c r="C222" s="14">
        <f>C223</f>
        <v>1620816.76</v>
      </c>
      <c r="D222" s="14">
        <f>D223</f>
        <v>-359926.13</v>
      </c>
      <c r="E222" s="14">
        <f aca="true" t="shared" si="34" ref="E222:E231">C222+D222</f>
        <v>1260890.63</v>
      </c>
      <c r="F222" s="14">
        <f>F223</f>
        <v>0</v>
      </c>
      <c r="G222" s="14">
        <f>G223</f>
        <v>0</v>
      </c>
      <c r="H222" s="14">
        <f t="shared" si="31"/>
        <v>0</v>
      </c>
      <c r="I222" s="14">
        <f>I223</f>
        <v>0</v>
      </c>
      <c r="J222" s="14">
        <f>J223</f>
        <v>0</v>
      </c>
      <c r="K222" s="14">
        <f t="shared" si="32"/>
        <v>0</v>
      </c>
    </row>
    <row r="223" spans="1:11" s="42" customFormat="1" ht="33" customHeight="1">
      <c r="A223" s="44" t="s">
        <v>364</v>
      </c>
      <c r="B223" s="76" t="s">
        <v>360</v>
      </c>
      <c r="C223" s="11">
        <f>C224+C225</f>
        <v>1620816.76</v>
      </c>
      <c r="D223" s="11">
        <f>D224+D225</f>
        <v>-359926.13</v>
      </c>
      <c r="E223" s="11">
        <f>E224+E225</f>
        <v>1260890.63</v>
      </c>
      <c r="F223" s="11">
        <f>F224</f>
        <v>0</v>
      </c>
      <c r="G223" s="11">
        <f>G224</f>
        <v>0</v>
      </c>
      <c r="H223" s="11">
        <f t="shared" si="31"/>
        <v>0</v>
      </c>
      <c r="I223" s="11">
        <f>I224</f>
        <v>0</v>
      </c>
      <c r="J223" s="11">
        <f>J224</f>
        <v>0</v>
      </c>
      <c r="K223" s="11">
        <f t="shared" si="32"/>
        <v>0</v>
      </c>
    </row>
    <row r="224" spans="1:11" s="42" customFormat="1" ht="43.5" customHeight="1">
      <c r="A224" s="44" t="s">
        <v>365</v>
      </c>
      <c r="B224" s="76" t="s">
        <v>361</v>
      </c>
      <c r="C224" s="9">
        <v>449016.76</v>
      </c>
      <c r="D224" s="9">
        <v>-359926.13</v>
      </c>
      <c r="E224" s="9">
        <f t="shared" si="34"/>
        <v>89090.63</v>
      </c>
      <c r="F224" s="9">
        <v>0</v>
      </c>
      <c r="G224" s="9">
        <v>0</v>
      </c>
      <c r="H224" s="9">
        <f t="shared" si="31"/>
        <v>0</v>
      </c>
      <c r="I224" s="9">
        <v>0</v>
      </c>
      <c r="J224" s="9">
        <v>0</v>
      </c>
      <c r="K224" s="9">
        <f t="shared" si="32"/>
        <v>0</v>
      </c>
    </row>
    <row r="225" spans="1:11" s="42" customFormat="1" ht="43.5" customHeight="1">
      <c r="A225" s="44" t="s">
        <v>368</v>
      </c>
      <c r="B225" s="76" t="s">
        <v>361</v>
      </c>
      <c r="C225" s="9">
        <v>1171800</v>
      </c>
      <c r="D225" s="9">
        <v>0</v>
      </c>
      <c r="E225" s="9">
        <f t="shared" si="34"/>
        <v>1171800</v>
      </c>
      <c r="F225" s="9">
        <v>0</v>
      </c>
      <c r="G225" s="9">
        <v>0</v>
      </c>
      <c r="H225" s="9">
        <v>0</v>
      </c>
      <c r="I225" s="9">
        <v>0</v>
      </c>
      <c r="J225" s="9"/>
      <c r="K225" s="9">
        <v>0</v>
      </c>
    </row>
    <row r="226" spans="1:11" s="41" customFormat="1" ht="43.5" customHeight="1">
      <c r="A226" s="50" t="s">
        <v>379</v>
      </c>
      <c r="B226" s="83" t="s">
        <v>376</v>
      </c>
      <c r="C226" s="51">
        <f>C227</f>
        <v>0</v>
      </c>
      <c r="D226" s="51">
        <f>D227</f>
        <v>162000</v>
      </c>
      <c r="E226" s="51">
        <f>C226+D226</f>
        <v>162000</v>
      </c>
      <c r="F226" s="51">
        <v>0</v>
      </c>
      <c r="G226" s="51">
        <v>0</v>
      </c>
      <c r="H226" s="51">
        <v>0</v>
      </c>
      <c r="I226" s="51">
        <v>0</v>
      </c>
      <c r="J226" s="51"/>
      <c r="K226" s="51">
        <v>0</v>
      </c>
    </row>
    <row r="227" spans="1:11" s="42" customFormat="1" ht="56.25" customHeight="1">
      <c r="A227" s="49" t="s">
        <v>378</v>
      </c>
      <c r="B227" s="76" t="s">
        <v>377</v>
      </c>
      <c r="C227" s="9">
        <f>C228</f>
        <v>0</v>
      </c>
      <c r="D227" s="9">
        <f>D228</f>
        <v>162000</v>
      </c>
      <c r="E227" s="9">
        <f>E228</f>
        <v>162000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</row>
    <row r="228" spans="1:11" s="42" customFormat="1" ht="56.25" customHeight="1">
      <c r="A228" s="49" t="s">
        <v>380</v>
      </c>
      <c r="B228" s="76" t="s">
        <v>377</v>
      </c>
      <c r="C228" s="9">
        <v>0</v>
      </c>
      <c r="D228" s="9">
        <v>162000</v>
      </c>
      <c r="E228" s="9">
        <v>162000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</row>
    <row r="229" spans="1:11" ht="54.75" customHeight="1">
      <c r="A229" s="52" t="s">
        <v>344</v>
      </c>
      <c r="B229" s="83" t="s">
        <v>345</v>
      </c>
      <c r="C229" s="51">
        <f>C230</f>
        <v>-296378.59</v>
      </c>
      <c r="D229" s="51">
        <f>D230</f>
        <v>0</v>
      </c>
      <c r="E229" s="51">
        <f t="shared" si="34"/>
        <v>-296378.59</v>
      </c>
      <c r="F229" s="51">
        <f>F230</f>
        <v>0</v>
      </c>
      <c r="G229" s="51">
        <f>G230</f>
        <v>0</v>
      </c>
      <c r="H229" s="51">
        <f>F229+G229</f>
        <v>0</v>
      </c>
      <c r="I229" s="51">
        <f>I230</f>
        <v>0</v>
      </c>
      <c r="J229" s="51">
        <f>J230</f>
        <v>0</v>
      </c>
      <c r="K229" s="51">
        <f t="shared" si="32"/>
        <v>0</v>
      </c>
    </row>
    <row r="230" spans="1:11" ht="53.25" customHeight="1">
      <c r="A230" s="45" t="s">
        <v>346</v>
      </c>
      <c r="B230" s="76" t="s">
        <v>347</v>
      </c>
      <c r="C230" s="11">
        <f>C231</f>
        <v>-296378.59</v>
      </c>
      <c r="D230" s="11">
        <f>D231</f>
        <v>0</v>
      </c>
      <c r="E230" s="11">
        <f t="shared" si="34"/>
        <v>-296378.59</v>
      </c>
      <c r="F230" s="11">
        <f>F231</f>
        <v>0</v>
      </c>
      <c r="G230" s="11">
        <f>G231</f>
        <v>0</v>
      </c>
      <c r="H230" s="11">
        <f>F230+G230</f>
        <v>0</v>
      </c>
      <c r="I230" s="11">
        <f>I231</f>
        <v>0</v>
      </c>
      <c r="J230" s="11">
        <f>J231</f>
        <v>0</v>
      </c>
      <c r="K230" s="11">
        <f t="shared" si="32"/>
        <v>0</v>
      </c>
    </row>
    <row r="231" spans="1:11" ht="35.25" customHeight="1">
      <c r="A231" s="45" t="s">
        <v>348</v>
      </c>
      <c r="B231" s="76" t="s">
        <v>347</v>
      </c>
      <c r="C231" s="9">
        <v>-296378.59</v>
      </c>
      <c r="D231" s="9">
        <v>0</v>
      </c>
      <c r="E231" s="9">
        <f t="shared" si="34"/>
        <v>-296378.59</v>
      </c>
      <c r="F231" s="9">
        <v>0</v>
      </c>
      <c r="G231" s="9">
        <v>0</v>
      </c>
      <c r="H231" s="9">
        <f>F231+G231</f>
        <v>0</v>
      </c>
      <c r="I231" s="9">
        <v>0</v>
      </c>
      <c r="J231" s="9">
        <v>0</v>
      </c>
      <c r="K231" s="9">
        <f t="shared" si="32"/>
        <v>0</v>
      </c>
    </row>
    <row r="232" spans="1:11" ht="18.75">
      <c r="A232" s="39" t="s">
        <v>57</v>
      </c>
      <c r="B232" s="81"/>
      <c r="C232" s="7">
        <f>C162+C10</f>
        <v>300385443.47</v>
      </c>
      <c r="D232" s="7">
        <f>D162+D10</f>
        <v>13188523.510000002</v>
      </c>
      <c r="E232" s="7">
        <f>E162+E10</f>
        <v>313573966.98</v>
      </c>
      <c r="F232" s="7">
        <f>F162+F10</f>
        <v>213937128.14</v>
      </c>
      <c r="G232" s="7">
        <f>G162+G10</f>
        <v>0</v>
      </c>
      <c r="H232" s="7">
        <f t="shared" si="31"/>
        <v>213937128.14</v>
      </c>
      <c r="I232" s="7">
        <f>I162+I10</f>
        <v>216619798.57999998</v>
      </c>
      <c r="J232" s="7">
        <f>J162+J10</f>
        <v>0</v>
      </c>
      <c r="K232" s="7">
        <f t="shared" si="32"/>
        <v>216619798.57999998</v>
      </c>
    </row>
    <row r="233" spans="1:10" ht="18.75">
      <c r="A233" s="40"/>
      <c r="C233" s="1"/>
      <c r="D233" s="1"/>
      <c r="E233" s="1"/>
      <c r="F233" s="12"/>
      <c r="G233" s="12"/>
      <c r="H233" s="12"/>
      <c r="I233" s="12"/>
      <c r="J233" s="12"/>
    </row>
  </sheetData>
  <sheetProtection/>
  <mergeCells count="15">
    <mergeCell ref="F2:K2"/>
    <mergeCell ref="F3:K3"/>
    <mergeCell ref="I62:I63"/>
    <mergeCell ref="F62:F63"/>
    <mergeCell ref="A62:A63"/>
    <mergeCell ref="F4:K4"/>
    <mergeCell ref="F5:K5"/>
    <mergeCell ref="C62:C63"/>
    <mergeCell ref="A7:K7"/>
    <mergeCell ref="B62:B63"/>
    <mergeCell ref="A8:A9"/>
    <mergeCell ref="B8:B9"/>
    <mergeCell ref="D62:D63"/>
    <mergeCell ref="G62:G63"/>
    <mergeCell ref="J62:J63"/>
  </mergeCells>
  <hyperlinks>
    <hyperlink ref="B128" r:id="rId1" display="https://internet.garant.ru/#/document/12125267/entry/0"/>
  </hyperlinks>
  <printOptions/>
  <pageMargins left="0.5905511811023623" right="0" top="0.5905511811023623" bottom="0.5905511811023623" header="0" footer="0"/>
  <pageSetup fitToHeight="8" fitToWidth="1" horizontalDpi="600" verticalDpi="600" orientation="portrait" paperSize="9" scale="4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Пользователь РФО</cp:lastModifiedBy>
  <cp:lastPrinted>2024-01-05T06:02:54Z</cp:lastPrinted>
  <dcterms:created xsi:type="dcterms:W3CDTF">2014-01-17T06:18:32Z</dcterms:created>
  <dcterms:modified xsi:type="dcterms:W3CDTF">2024-01-09T11:31:47Z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